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Željka\Desktop\FINANCIJSKI IZVJEŠTAJI\FI za 2025\"/>
    </mc:Choice>
  </mc:AlternateContent>
  <xr:revisionPtr revIDLastSave="0" documentId="13_ncr:1_{5FAEE206-B707-4602-A7CF-CEC591C2BBC4}"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L289" i="9"/>
  <c r="E289" i="9"/>
  <c r="M288" i="9"/>
  <c r="L288" i="9"/>
  <c r="E288" i="9"/>
  <c r="M287" i="9"/>
  <c r="L287" i="9"/>
  <c r="F287" i="9"/>
  <c r="E287" i="9"/>
  <c r="M286" i="9"/>
  <c r="F286" i="9" s="1"/>
  <c r="L286" i="9"/>
  <c r="E286" i="9"/>
  <c r="M285" i="9"/>
  <c r="L285" i="9"/>
  <c r="E285" i="9"/>
  <c r="M284" i="9"/>
  <c r="L284" i="9"/>
  <c r="E284" i="9"/>
  <c r="M283" i="9"/>
  <c r="F283" i="9" s="1"/>
  <c r="L283" i="9"/>
  <c r="E283" i="9"/>
  <c r="M282" i="9"/>
  <c r="F282" i="9" s="1"/>
  <c r="B282" i="9" s="1"/>
  <c r="L282" i="9"/>
  <c r="E282" i="9"/>
  <c r="M281" i="9"/>
  <c r="L281" i="9"/>
  <c r="E281" i="9"/>
  <c r="M280" i="9"/>
  <c r="F280" i="9" s="1"/>
  <c r="L280" i="9"/>
  <c r="E280" i="9"/>
  <c r="M279" i="9"/>
  <c r="L279" i="9"/>
  <c r="F279" i="9"/>
  <c r="E279" i="9"/>
  <c r="M278" i="9"/>
  <c r="F278" i="9" s="1"/>
  <c r="B278" i="9" s="1"/>
  <c r="L278" i="9"/>
  <c r="E278" i="9"/>
  <c r="M277" i="9"/>
  <c r="L277" i="9"/>
  <c r="E277" i="9"/>
  <c r="M276" i="9"/>
  <c r="F276" i="9" s="1"/>
  <c r="L276" i="9"/>
  <c r="E276" i="9"/>
  <c r="M275" i="9"/>
  <c r="F275" i="9" s="1"/>
  <c r="L275" i="9"/>
  <c r="E275" i="9"/>
  <c r="M274" i="9"/>
  <c r="F274" i="9" s="1"/>
  <c r="B274" i="9" s="1"/>
  <c r="L274" i="9"/>
  <c r="E274" i="9"/>
  <c r="M273" i="9"/>
  <c r="L273" i="9"/>
  <c r="E273" i="9"/>
  <c r="M272" i="9"/>
  <c r="F272" i="9" s="1"/>
  <c r="L272" i="9"/>
  <c r="E272" i="9"/>
  <c r="M271" i="9"/>
  <c r="F271" i="9" s="1"/>
  <c r="L271" i="9"/>
  <c r="E271" i="9"/>
  <c r="M270" i="9"/>
  <c r="F270" i="9" s="1"/>
  <c r="B270" i="9" s="1"/>
  <c r="L270" i="9"/>
  <c r="E270" i="9"/>
  <c r="M269" i="9"/>
  <c r="L269" i="9"/>
  <c r="E269" i="9"/>
  <c r="M268" i="9"/>
  <c r="F268" i="9" s="1"/>
  <c r="L268" i="9"/>
  <c r="E268" i="9"/>
  <c r="M267" i="9"/>
  <c r="L267" i="9"/>
  <c r="F267" i="9"/>
  <c r="E267" i="9"/>
  <c r="M266" i="9"/>
  <c r="F266" i="9" s="1"/>
  <c r="B266" i="9" s="1"/>
  <c r="L266" i="9"/>
  <c r="E266" i="9"/>
  <c r="M265" i="9"/>
  <c r="L265" i="9"/>
  <c r="E265" i="9"/>
  <c r="M264" i="9"/>
  <c r="F264" i="9" s="1"/>
  <c r="L264" i="9"/>
  <c r="E264" i="9"/>
  <c r="M263" i="9"/>
  <c r="F263" i="9" s="1"/>
  <c r="L263" i="9"/>
  <c r="E263" i="9"/>
  <c r="M262" i="9"/>
  <c r="F262" i="9" s="1"/>
  <c r="B262" i="9" s="1"/>
  <c r="L262" i="9"/>
  <c r="E262" i="9"/>
  <c r="M261" i="9"/>
  <c r="L261" i="9"/>
  <c r="E261" i="9"/>
  <c r="M260" i="9"/>
  <c r="F260" i="9" s="1"/>
  <c r="L260" i="9"/>
  <c r="E260" i="9"/>
  <c r="M259" i="9"/>
  <c r="L259" i="9"/>
  <c r="F259" i="9"/>
  <c r="E259" i="9"/>
  <c r="M258" i="9"/>
  <c r="L258" i="9"/>
  <c r="F258" i="9"/>
  <c r="B258" i="9" s="1"/>
  <c r="E258" i="9"/>
  <c r="M257" i="9"/>
  <c r="L257" i="9"/>
  <c r="E257" i="9"/>
  <c r="M256" i="9"/>
  <c r="F256" i="9" s="1"/>
  <c r="L256" i="9"/>
  <c r="E256" i="9"/>
  <c r="M255" i="9"/>
  <c r="F255" i="9" s="1"/>
  <c r="L255" i="9"/>
  <c r="E255" i="9"/>
  <c r="M254" i="9"/>
  <c r="F254" i="9" s="1"/>
  <c r="B254" i="9" s="1"/>
  <c r="L254" i="9"/>
  <c r="E254" i="9"/>
  <c r="M253" i="9"/>
  <c r="L253" i="9"/>
  <c r="E253" i="9"/>
  <c r="M252" i="9"/>
  <c r="F252" i="9" s="1"/>
  <c r="L252" i="9"/>
  <c r="E252" i="9"/>
  <c r="M251" i="9"/>
  <c r="F251" i="9" s="1"/>
  <c r="L251" i="9"/>
  <c r="E251" i="9"/>
  <c r="M250" i="9"/>
  <c r="F250" i="9" s="1"/>
  <c r="B250" i="9" s="1"/>
  <c r="L250" i="9"/>
  <c r="E250" i="9"/>
  <c r="M249" i="9"/>
  <c r="L249" i="9"/>
  <c r="E249" i="9"/>
  <c r="M248" i="9"/>
  <c r="F248" i="9" s="1"/>
  <c r="L248" i="9"/>
  <c r="E248" i="9"/>
  <c r="M247" i="9"/>
  <c r="F247" i="9" s="1"/>
  <c r="L247" i="9"/>
  <c r="E247" i="9"/>
  <c r="M246" i="9"/>
  <c r="F246" i="9" s="1"/>
  <c r="B246" i="9" s="1"/>
  <c r="L246" i="9"/>
  <c r="E246" i="9"/>
  <c r="M245" i="9"/>
  <c r="L245" i="9"/>
  <c r="E245" i="9"/>
  <c r="M244" i="9"/>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G168" i="9"/>
  <c r="F168" i="9"/>
  <c r="H167" i="9"/>
  <c r="E167" i="9" s="1"/>
  <c r="B167" i="9" s="1"/>
  <c r="G167" i="9"/>
  <c r="F167" i="9"/>
  <c r="H166" i="9"/>
  <c r="E166" i="9" s="1"/>
  <c r="B166" i="9" s="1"/>
  <c r="G166" i="9"/>
  <c r="F166" i="9"/>
  <c r="H165" i="9"/>
  <c r="G165" i="9"/>
  <c r="E165" i="9" s="1"/>
  <c r="B165" i="9" s="1"/>
  <c r="F165" i="9"/>
  <c r="H164" i="9"/>
  <c r="E164" i="9" s="1"/>
  <c r="B164" i="9" s="1"/>
  <c r="G164" i="9"/>
  <c r="F164" i="9"/>
  <c r="H163" i="9"/>
  <c r="E163" i="9" s="1"/>
  <c r="B163" i="9" s="1"/>
  <c r="G163" i="9"/>
  <c r="F163" i="9"/>
  <c r="H162" i="9"/>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G155" i="9"/>
  <c r="F155" i="9"/>
  <c r="H154" i="9"/>
  <c r="G154" i="9"/>
  <c r="E154" i="9" s="1"/>
  <c r="B154" i="9" s="1"/>
  <c r="F154" i="9"/>
  <c r="H153" i="9"/>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E147" i="9" s="1"/>
  <c r="G147" i="9"/>
  <c r="F147" i="9"/>
  <c r="H146" i="9"/>
  <c r="G146" i="9"/>
  <c r="F146" i="9"/>
  <c r="H145" i="9"/>
  <c r="G145" i="9"/>
  <c r="F145" i="9"/>
  <c r="H144" i="9"/>
  <c r="G144" i="9"/>
  <c r="F144" i="9"/>
  <c r="H143" i="9"/>
  <c r="E143" i="9" s="1"/>
  <c r="B143" i="9" s="1"/>
  <c r="G143" i="9"/>
  <c r="F143" i="9"/>
  <c r="H142" i="9"/>
  <c r="E142" i="9" s="1"/>
  <c r="B142" i="9" s="1"/>
  <c r="G142" i="9"/>
  <c r="F142" i="9"/>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E132" i="9"/>
  <c r="B132" i="9" s="1"/>
  <c r="H131" i="9"/>
  <c r="E131" i="9" s="1"/>
  <c r="B131" i="9" s="1"/>
  <c r="G131" i="9"/>
  <c r="F131" i="9"/>
  <c r="H130" i="9"/>
  <c r="G130" i="9"/>
  <c r="F130" i="9"/>
  <c r="H129" i="9"/>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G122" i="9"/>
  <c r="F122" i="9"/>
  <c r="H121" i="9"/>
  <c r="G121" i="9"/>
  <c r="F121" i="9"/>
  <c r="H120" i="9"/>
  <c r="G120" i="9"/>
  <c r="F120" i="9"/>
  <c r="H119" i="9"/>
  <c r="E119" i="9" s="1"/>
  <c r="B119" i="9" s="1"/>
  <c r="G119" i="9"/>
  <c r="F119" i="9"/>
  <c r="H118" i="9"/>
  <c r="E118" i="9" s="1"/>
  <c r="B118" i="9" s="1"/>
  <c r="G118" i="9"/>
  <c r="F118" i="9"/>
  <c r="H117" i="9"/>
  <c r="G117" i="9"/>
  <c r="F117" i="9"/>
  <c r="H116" i="9"/>
  <c r="E116" i="9" s="1"/>
  <c r="B116" i="9" s="1"/>
  <c r="G116" i="9"/>
  <c r="F116" i="9"/>
  <c r="H115" i="9"/>
  <c r="E115" i="9" s="1"/>
  <c r="B115" i="9" s="1"/>
  <c r="G115" i="9"/>
  <c r="F115" i="9"/>
  <c r="H114" i="9"/>
  <c r="G114" i="9"/>
  <c r="F114" i="9"/>
  <c r="H113" i="9"/>
  <c r="G113" i="9"/>
  <c r="F113" i="9"/>
  <c r="H112" i="9"/>
  <c r="G112" i="9"/>
  <c r="F112" i="9"/>
  <c r="H111" i="9"/>
  <c r="E111" i="9" s="1"/>
  <c r="B111" i="9" s="1"/>
  <c r="G111" i="9"/>
  <c r="F111" i="9"/>
  <c r="H110" i="9"/>
  <c r="E110" i="9" s="1"/>
  <c r="B110" i="9" s="1"/>
  <c r="G110" i="9"/>
  <c r="F110" i="9"/>
  <c r="H109" i="9"/>
  <c r="G109" i="9"/>
  <c r="F109" i="9"/>
  <c r="H108" i="9"/>
  <c r="E108" i="9" s="1"/>
  <c r="B108" i="9" s="1"/>
  <c r="G108" i="9"/>
  <c r="F108" i="9"/>
  <c r="H107" i="9"/>
  <c r="E107" i="9" s="1"/>
  <c r="B107" i="9" s="1"/>
  <c r="G107" i="9"/>
  <c r="F107" i="9"/>
  <c r="H106" i="9"/>
  <c r="G106" i="9"/>
  <c r="F106" i="9"/>
  <c r="H105" i="9"/>
  <c r="G105" i="9"/>
  <c r="F105" i="9"/>
  <c r="H104" i="9"/>
  <c r="G104" i="9"/>
  <c r="F104" i="9"/>
  <c r="H103" i="9"/>
  <c r="E103" i="9" s="1"/>
  <c r="B103" i="9" s="1"/>
  <c r="G103" i="9"/>
  <c r="F103" i="9"/>
  <c r="H102" i="9"/>
  <c r="E102" i="9" s="1"/>
  <c r="B102" i="9" s="1"/>
  <c r="G102" i="9"/>
  <c r="F102" i="9"/>
  <c r="H101" i="9"/>
  <c r="G101" i="9"/>
  <c r="F101" i="9"/>
  <c r="H100" i="9"/>
  <c r="E100" i="9" s="1"/>
  <c r="B100" i="9" s="1"/>
  <c r="G100" i="9"/>
  <c r="F100" i="9"/>
  <c r="H99" i="9"/>
  <c r="E99" i="9" s="1"/>
  <c r="B99" i="9" s="1"/>
  <c r="G99" i="9"/>
  <c r="F99" i="9"/>
  <c r="H98" i="9"/>
  <c r="G98" i="9"/>
  <c r="F98" i="9"/>
  <c r="H97" i="9"/>
  <c r="G97" i="9"/>
  <c r="F97" i="9"/>
  <c r="H96" i="9"/>
  <c r="G96" i="9"/>
  <c r="F96" i="9"/>
  <c r="H95" i="9"/>
  <c r="E95" i="9" s="1"/>
  <c r="B95" i="9" s="1"/>
  <c r="G95" i="9"/>
  <c r="F95" i="9"/>
  <c r="H94" i="9"/>
  <c r="G94" i="9"/>
  <c r="F94" i="9"/>
  <c r="E94" i="9"/>
  <c r="B94" i="9" s="1"/>
  <c r="H93" i="9"/>
  <c r="G93" i="9"/>
  <c r="F93" i="9"/>
  <c r="H92" i="9"/>
  <c r="E92" i="9" s="1"/>
  <c r="B92" i="9" s="1"/>
  <c r="G92" i="9"/>
  <c r="F92" i="9"/>
  <c r="H91" i="9"/>
  <c r="E91" i="9" s="1"/>
  <c r="B91" i="9" s="1"/>
  <c r="G91" i="9"/>
  <c r="F91" i="9"/>
  <c r="H90" i="9"/>
  <c r="G90" i="9"/>
  <c r="F90" i="9"/>
  <c r="H89" i="9"/>
  <c r="G89" i="9"/>
  <c r="F89" i="9"/>
  <c r="H88" i="9"/>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G64" i="9"/>
  <c r="F64" i="9"/>
  <c r="H63" i="9"/>
  <c r="E63" i="9" s="1"/>
  <c r="B63" i="9" s="1"/>
  <c r="G63" i="9"/>
  <c r="F63" i="9"/>
  <c r="H62" i="9"/>
  <c r="G62" i="9"/>
  <c r="F62" i="9"/>
  <c r="H61" i="9"/>
  <c r="G61" i="9"/>
  <c r="F61" i="9"/>
  <c r="H60" i="9"/>
  <c r="G60" i="9"/>
  <c r="F60" i="9"/>
  <c r="H59" i="9"/>
  <c r="E59" i="9" s="1"/>
  <c r="B59" i="9" s="1"/>
  <c r="G59" i="9"/>
  <c r="F59" i="9"/>
  <c r="H58" i="9"/>
  <c r="G58" i="9"/>
  <c r="F58" i="9"/>
  <c r="H57" i="9"/>
  <c r="G57" i="9"/>
  <c r="F57" i="9"/>
  <c r="H56" i="9"/>
  <c r="G56" i="9"/>
  <c r="E56" i="9" s="1"/>
  <c r="B56" i="9" s="1"/>
  <c r="F56" i="9"/>
  <c r="H55" i="9"/>
  <c r="E55" i="9" s="1"/>
  <c r="B55" i="9" s="1"/>
  <c r="G55" i="9"/>
  <c r="F55" i="9"/>
  <c r="H54" i="9"/>
  <c r="G54" i="9"/>
  <c r="E54" i="9" s="1"/>
  <c r="B54" i="9" s="1"/>
  <c r="F54" i="9"/>
  <c r="H53" i="9"/>
  <c r="G53" i="9"/>
  <c r="F53" i="9"/>
  <c r="H52" i="9"/>
  <c r="G52" i="9"/>
  <c r="F52" i="9"/>
  <c r="H51" i="9"/>
  <c r="E51" i="9" s="1"/>
  <c r="B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H26" i="9"/>
  <c r="E26" i="9" s="1"/>
  <c r="B26" i="9" s="1"/>
  <c r="G26" i="9"/>
  <c r="F26" i="9"/>
  <c r="H25" i="9"/>
  <c r="E25" i="9" s="1"/>
  <c r="B25" i="9" s="1"/>
  <c r="G25" i="9"/>
  <c r="F25" i="9"/>
  <c r="F24" i="9"/>
  <c r="F4" i="9"/>
  <c r="O3" i="9"/>
  <c r="G296" i="9" s="1"/>
  <c r="E296" i="9" s="1"/>
  <c r="I3" i="9"/>
  <c r="H3" i="9"/>
  <c r="G3" i="9"/>
  <c r="D104" i="8"/>
  <c r="C1681" i="1" s="1"/>
  <c r="D97" i="8"/>
  <c r="D92" i="8"/>
  <c r="D87" i="8"/>
  <c r="D82" i="8"/>
  <c r="D77" i="8"/>
  <c r="D72" i="8"/>
  <c r="D67" i="8"/>
  <c r="D62" i="8"/>
  <c r="D57" i="8"/>
  <c r="D51" i="8" s="1"/>
  <c r="D52" i="8"/>
  <c r="D46" i="8"/>
  <c r="D37" i="8"/>
  <c r="D27" i="8"/>
  <c r="D25" i="8"/>
  <c r="C1602" i="1" s="1"/>
  <c r="D18" i="8"/>
  <c r="D8" i="8"/>
  <c r="E44" i="7"/>
  <c r="D44" i="7"/>
  <c r="E39" i="7"/>
  <c r="D39" i="7"/>
  <c r="E30" i="7"/>
  <c r="D30" i="7"/>
  <c r="E23" i="7"/>
  <c r="D23" i="7"/>
  <c r="E14" i="7"/>
  <c r="D14" i="7"/>
  <c r="E7" i="7"/>
  <c r="D1540" i="1" s="1"/>
  <c r="D7" i="7"/>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F118" i="6"/>
  <c r="E118" i="6"/>
  <c r="D118" i="6"/>
  <c r="F117" i="6"/>
  <c r="F116" i="6"/>
  <c r="E115" i="6"/>
  <c r="D115" i="6"/>
  <c r="D114" i="6"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H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1435" i="1" s="1"/>
  <c r="D39" i="6"/>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G1264" i="1" s="1"/>
  <c r="D260" i="5"/>
  <c r="F260" i="5" s="1"/>
  <c r="F259" i="5"/>
  <c r="F258" i="5"/>
  <c r="F257"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F181" i="5" s="1"/>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G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F591" i="4"/>
  <c r="E591" i="4"/>
  <c r="D585" i="1" s="1"/>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G539" i="1" s="1"/>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F427" i="4"/>
  <c r="E427" i="4"/>
  <c r="D422" i="1" s="1"/>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D366" i="4"/>
  <c r="F366" i="4" s="1"/>
  <c r="F365" i="4"/>
  <c r="F364" i="4"/>
  <c r="F363" i="4"/>
  <c r="F362"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1" i="1" s="1"/>
  <c r="H331" i="1"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0" i="1" s="1"/>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c r="F133" i="4"/>
  <c r="F132" i="4"/>
  <c r="F131" i="4"/>
  <c r="F130" i="4"/>
  <c r="E129" i="4"/>
  <c r="F129" i="4" s="1"/>
  <c r="D129" i="4"/>
  <c r="F128" i="4"/>
  <c r="F127" i="4"/>
  <c r="E126" i="4"/>
  <c r="E125" i="4" s="1"/>
  <c r="F125" i="4" s="1"/>
  <c r="D126" i="4"/>
  <c r="D125"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G1684" i="1"/>
  <c r="C1684" i="1"/>
  <c r="H1684" i="1" s="1"/>
  <c r="C1683" i="1"/>
  <c r="H1682" i="1"/>
  <c r="C1682" i="1"/>
  <c r="G1682" i="1" s="1"/>
  <c r="C1680" i="1"/>
  <c r="H1680" i="1" s="1"/>
  <c r="C1679" i="1"/>
  <c r="H1678" i="1"/>
  <c r="G1678" i="1"/>
  <c r="C1678" i="1"/>
  <c r="H1677" i="1"/>
  <c r="G1677" i="1"/>
  <c r="C1677" i="1"/>
  <c r="G1676" i="1"/>
  <c r="C1676" i="1"/>
  <c r="H1676" i="1" s="1"/>
  <c r="C1675" i="1"/>
  <c r="H1674" i="1"/>
  <c r="G1674" i="1"/>
  <c r="C1674" i="1"/>
  <c r="H1673" i="1"/>
  <c r="G1673" i="1"/>
  <c r="C1673" i="1"/>
  <c r="G1672" i="1"/>
  <c r="C1672" i="1"/>
  <c r="H1672" i="1" s="1"/>
  <c r="C1671" i="1"/>
  <c r="H1670" i="1"/>
  <c r="G1670" i="1"/>
  <c r="C1670" i="1"/>
  <c r="H1669" i="1"/>
  <c r="G1669" i="1"/>
  <c r="C1669" i="1"/>
  <c r="C1668" i="1"/>
  <c r="H1668" i="1" s="1"/>
  <c r="C1667" i="1"/>
  <c r="H1666" i="1"/>
  <c r="G1666" i="1"/>
  <c r="C1666" i="1"/>
  <c r="H1665" i="1"/>
  <c r="G1665" i="1"/>
  <c r="C1665" i="1"/>
  <c r="G1664" i="1"/>
  <c r="C1664" i="1"/>
  <c r="H1664" i="1" s="1"/>
  <c r="C1663" i="1"/>
  <c r="H1662" i="1"/>
  <c r="G1662" i="1"/>
  <c r="C1662" i="1"/>
  <c r="H1661" i="1"/>
  <c r="G1661" i="1"/>
  <c r="C1661" i="1"/>
  <c r="G1660" i="1"/>
  <c r="C1660" i="1"/>
  <c r="H1660" i="1" s="1"/>
  <c r="C1659" i="1"/>
  <c r="H1658" i="1"/>
  <c r="G1658" i="1"/>
  <c r="C1658" i="1"/>
  <c r="H1657" i="1"/>
  <c r="G1657" i="1"/>
  <c r="C1657" i="1"/>
  <c r="G1656" i="1"/>
  <c r="C1656" i="1"/>
  <c r="H1656" i="1" s="1"/>
  <c r="C1655" i="1"/>
  <c r="H1654" i="1"/>
  <c r="G1654" i="1"/>
  <c r="C1654" i="1"/>
  <c r="H1653" i="1"/>
  <c r="G1653" i="1"/>
  <c r="C1653" i="1"/>
  <c r="C1652" i="1"/>
  <c r="H1652" i="1" s="1"/>
  <c r="C1651" i="1"/>
  <c r="H1650" i="1"/>
  <c r="G1650" i="1"/>
  <c r="C1650" i="1"/>
  <c r="H1649" i="1"/>
  <c r="G1649" i="1"/>
  <c r="C1649" i="1"/>
  <c r="G1648" i="1"/>
  <c r="C1648" i="1"/>
  <c r="H1648" i="1" s="1"/>
  <c r="C1647" i="1"/>
  <c r="H1646" i="1"/>
  <c r="G1646" i="1"/>
  <c r="C1646" i="1"/>
  <c r="H1645" i="1"/>
  <c r="G1645" i="1"/>
  <c r="C1645" i="1"/>
  <c r="G1644" i="1"/>
  <c r="C1644" i="1"/>
  <c r="H1644" i="1" s="1"/>
  <c r="C1643" i="1"/>
  <c r="H1642" i="1"/>
  <c r="G1642" i="1"/>
  <c r="C1642" i="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G1628" i="1"/>
  <c r="C1628" i="1"/>
  <c r="H1628" i="1" s="1"/>
  <c r="C1627" i="1"/>
  <c r="H1626" i="1"/>
  <c r="G1626" i="1"/>
  <c r="C1626" i="1"/>
  <c r="H1625" i="1"/>
  <c r="G1625" i="1"/>
  <c r="C1625" i="1"/>
  <c r="C1624" i="1"/>
  <c r="H1624" i="1" s="1"/>
  <c r="C1623" i="1"/>
  <c r="G1620" i="1"/>
  <c r="C1620" i="1"/>
  <c r="H1620" i="1" s="1"/>
  <c r="C1619" i="1"/>
  <c r="G1618" i="1"/>
  <c r="C1618" i="1"/>
  <c r="H1618" i="1" s="1"/>
  <c r="C1617" i="1"/>
  <c r="H1617" i="1" s="1"/>
  <c r="C1616" i="1"/>
  <c r="H1616" i="1" s="1"/>
  <c r="C1615" i="1"/>
  <c r="C1614" i="1"/>
  <c r="G1614" i="1" s="1"/>
  <c r="C1613" i="1"/>
  <c r="H1613" i="1" s="1"/>
  <c r="C1612" i="1"/>
  <c r="H1612" i="1" s="1"/>
  <c r="C1611" i="1"/>
  <c r="H1610" i="1"/>
  <c r="C1610" i="1"/>
  <c r="G1610" i="1" s="1"/>
  <c r="C1609" i="1"/>
  <c r="H1609" i="1" s="1"/>
  <c r="C1608" i="1"/>
  <c r="H1608" i="1" s="1"/>
  <c r="C1607" i="1"/>
  <c r="G1606" i="1"/>
  <c r="C1606" i="1"/>
  <c r="H1606" i="1" s="1"/>
  <c r="C1605" i="1"/>
  <c r="H1605" i="1" s="1"/>
  <c r="C1604" i="1"/>
  <c r="H1604" i="1" s="1"/>
  <c r="C1603" i="1"/>
  <c r="C1601" i="1"/>
  <c r="H1601" i="1" s="1"/>
  <c r="C1600" i="1"/>
  <c r="H1600" i="1" s="1"/>
  <c r="C1599" i="1"/>
  <c r="H1598" i="1"/>
  <c r="C1598" i="1"/>
  <c r="G1598" i="1" s="1"/>
  <c r="G1597" i="1"/>
  <c r="C1597" i="1"/>
  <c r="H1597" i="1" s="1"/>
  <c r="C1596" i="1"/>
  <c r="H1596" i="1" s="1"/>
  <c r="C1595" i="1"/>
  <c r="C1594" i="1"/>
  <c r="H1594" i="1" s="1"/>
  <c r="H1593" i="1"/>
  <c r="G1593" i="1"/>
  <c r="C1593" i="1"/>
  <c r="C1592" i="1"/>
  <c r="H1592" i="1" s="1"/>
  <c r="C1591" i="1"/>
  <c r="C1590" i="1"/>
  <c r="H1590" i="1" s="1"/>
  <c r="H1589" i="1"/>
  <c r="G1589" i="1"/>
  <c r="C1589" i="1"/>
  <c r="C1588" i="1"/>
  <c r="H1588" i="1" s="1"/>
  <c r="C1587" i="1"/>
  <c r="C1586" i="1"/>
  <c r="H1586" i="1" s="1"/>
  <c r="C1585" i="1"/>
  <c r="H1585" i="1" s="1"/>
  <c r="G1584" i="1"/>
  <c r="C1584" i="1"/>
  <c r="H1584" i="1" s="1"/>
  <c r="H1582" i="1"/>
  <c r="G1582" i="1"/>
  <c r="C1582" i="1"/>
  <c r="D1581" i="1"/>
  <c r="C1581" i="1"/>
  <c r="J1581" i="1" s="1"/>
  <c r="G1580" i="1"/>
  <c r="D1580" i="1"/>
  <c r="C1580" i="1"/>
  <c r="H1580" i="1" s="1"/>
  <c r="D1579" i="1"/>
  <c r="C1579" i="1"/>
  <c r="J1579" i="1" s="1"/>
  <c r="D1578" i="1"/>
  <c r="C1578" i="1"/>
  <c r="D1577" i="1"/>
  <c r="C1577" i="1"/>
  <c r="D1576" i="1"/>
  <c r="C1576" i="1"/>
  <c r="G1575" i="1"/>
  <c r="D1575" i="1"/>
  <c r="J1575" i="1" s="1"/>
  <c r="C1575" i="1"/>
  <c r="D1574" i="1"/>
  <c r="C1574" i="1"/>
  <c r="J1574" i="1" s="1"/>
  <c r="D1573" i="1"/>
  <c r="J1573" i="1" s="1"/>
  <c r="C1573" i="1"/>
  <c r="D1572" i="1"/>
  <c r="C1572" i="1"/>
  <c r="D1570" i="1"/>
  <c r="C1570" i="1"/>
  <c r="G1569" i="1"/>
  <c r="D1569" i="1"/>
  <c r="C1569" i="1"/>
  <c r="J1569" i="1" s="1"/>
  <c r="D1568" i="1"/>
  <c r="C1568" i="1"/>
  <c r="J1568" i="1" s="1"/>
  <c r="D1567" i="1"/>
  <c r="C1567" i="1"/>
  <c r="J1567" i="1" s="1"/>
  <c r="D1566" i="1"/>
  <c r="C1566" i="1"/>
  <c r="J1566" i="1" s="1"/>
  <c r="D1565" i="1"/>
  <c r="C1565" i="1"/>
  <c r="H1565" i="1" s="1"/>
  <c r="D1564" i="1"/>
  <c r="C1564" i="1"/>
  <c r="J1564" i="1" s="1"/>
  <c r="D1563" i="1"/>
  <c r="C1563" i="1"/>
  <c r="D1562" i="1"/>
  <c r="H1562" i="1" s="1"/>
  <c r="C1562" i="1"/>
  <c r="G1562" i="1" s="1"/>
  <c r="D1561" i="1"/>
  <c r="J1561" i="1" s="1"/>
  <c r="C1561" i="1"/>
  <c r="D1560" i="1"/>
  <c r="C1560" i="1"/>
  <c r="J1559" i="1"/>
  <c r="D1559" i="1"/>
  <c r="C1559" i="1"/>
  <c r="G1558" i="1"/>
  <c r="D1558" i="1"/>
  <c r="C1558" i="1"/>
  <c r="H1558" i="1" s="1"/>
  <c r="D1557" i="1"/>
  <c r="C1557" i="1"/>
  <c r="D1556" i="1"/>
  <c r="C1556" i="1"/>
  <c r="H1554" i="1"/>
  <c r="D1554" i="1"/>
  <c r="G1554" i="1" s="1"/>
  <c r="C1554" i="1"/>
  <c r="D1553" i="1"/>
  <c r="C1553" i="1"/>
  <c r="J1553" i="1" s="1"/>
  <c r="D1552" i="1"/>
  <c r="C1552" i="1"/>
  <c r="G1552" i="1" s="1"/>
  <c r="D1551" i="1"/>
  <c r="J1551" i="1" s="1"/>
  <c r="C1551" i="1"/>
  <c r="D1550" i="1"/>
  <c r="C1550" i="1"/>
  <c r="D1549" i="1"/>
  <c r="J1549" i="1" s="1"/>
  <c r="C1549" i="1"/>
  <c r="D1548" i="1"/>
  <c r="C1548" i="1"/>
  <c r="J1548" i="1" s="1"/>
  <c r="D1547" i="1"/>
  <c r="C1547" i="1"/>
  <c r="G1546" i="1"/>
  <c r="D1546" i="1"/>
  <c r="C1546" i="1"/>
  <c r="H1546" i="1" s="1"/>
  <c r="D1545" i="1"/>
  <c r="C1545" i="1"/>
  <c r="D1544" i="1"/>
  <c r="C1544" i="1"/>
  <c r="J1544" i="1" s="1"/>
  <c r="H1543" i="1"/>
  <c r="D1543" i="1"/>
  <c r="C1543" i="1"/>
  <c r="D1542" i="1"/>
  <c r="J1542" i="1" s="1"/>
  <c r="C1542" i="1"/>
  <c r="G1542" i="1" s="1"/>
  <c r="D1541" i="1"/>
  <c r="C1541" i="1"/>
  <c r="C1540" i="1"/>
  <c r="D1536" i="1"/>
  <c r="H1536" i="1" s="1"/>
  <c r="C1536" i="1"/>
  <c r="H1535" i="1"/>
  <c r="D1535" i="1"/>
  <c r="C1535" i="1"/>
  <c r="D1534" i="1"/>
  <c r="C1534" i="1"/>
  <c r="G1534" i="1" s="1"/>
  <c r="D1533" i="1"/>
  <c r="C1533" i="1"/>
  <c r="D1532" i="1"/>
  <c r="H1532" i="1" s="1"/>
  <c r="C1532" i="1"/>
  <c r="D1531" i="1"/>
  <c r="H1531" i="1" s="1"/>
  <c r="C1531" i="1"/>
  <c r="G1531" i="1" s="1"/>
  <c r="D1530" i="1"/>
  <c r="C1530" i="1"/>
  <c r="D1529" i="1"/>
  <c r="C1529" i="1"/>
  <c r="G1529" i="1" s="1"/>
  <c r="D1528" i="1"/>
  <c r="H1528" i="1" s="1"/>
  <c r="C1528" i="1"/>
  <c r="H1527" i="1"/>
  <c r="D1527" i="1"/>
  <c r="C1527" i="1"/>
  <c r="D1526" i="1"/>
  <c r="C1526" i="1"/>
  <c r="G1526" i="1" s="1"/>
  <c r="D1525" i="1"/>
  <c r="C1525" i="1"/>
  <c r="D1524" i="1"/>
  <c r="H1524" i="1" s="1"/>
  <c r="C1524" i="1"/>
  <c r="H1523" i="1"/>
  <c r="D1523" i="1"/>
  <c r="C1523" i="1"/>
  <c r="G1523" i="1" s="1"/>
  <c r="D1522" i="1"/>
  <c r="C1522" i="1"/>
  <c r="D1521" i="1"/>
  <c r="C1521" i="1"/>
  <c r="G1521" i="1" s="1"/>
  <c r="D1520" i="1"/>
  <c r="H1520" i="1" s="1"/>
  <c r="C1520" i="1"/>
  <c r="H1519" i="1"/>
  <c r="D1519" i="1"/>
  <c r="C1519" i="1"/>
  <c r="G1519" i="1" s="1"/>
  <c r="C1518" i="1"/>
  <c r="D1517" i="1"/>
  <c r="C1517" i="1"/>
  <c r="D1516" i="1"/>
  <c r="H1516" i="1" s="1"/>
  <c r="C1516" i="1"/>
  <c r="D1515" i="1"/>
  <c r="H1515" i="1" s="1"/>
  <c r="C1515" i="1"/>
  <c r="G1515" i="1" s="1"/>
  <c r="D1514" i="1"/>
  <c r="C1514" i="1"/>
  <c r="D1513" i="1"/>
  <c r="C1513" i="1"/>
  <c r="G1513" i="1" s="1"/>
  <c r="D1512" i="1"/>
  <c r="H1512" i="1" s="1"/>
  <c r="C1512" i="1"/>
  <c r="D1511" i="1"/>
  <c r="H1511" i="1" s="1"/>
  <c r="C1511" i="1"/>
  <c r="C1510" i="1"/>
  <c r="H1509" i="1"/>
  <c r="D1509" i="1"/>
  <c r="C1509" i="1"/>
  <c r="D1508" i="1"/>
  <c r="H1508" i="1" s="1"/>
  <c r="C1508" i="1"/>
  <c r="D1507" i="1"/>
  <c r="C1507" i="1"/>
  <c r="D1506" i="1"/>
  <c r="C1506" i="1"/>
  <c r="D1505" i="1"/>
  <c r="H1505" i="1" s="1"/>
  <c r="C1505" i="1"/>
  <c r="G1505" i="1" s="1"/>
  <c r="D1504" i="1"/>
  <c r="H1504" i="1" s="1"/>
  <c r="C1504" i="1"/>
  <c r="D1503" i="1"/>
  <c r="C1503" i="1"/>
  <c r="D1502" i="1"/>
  <c r="C1502" i="1"/>
  <c r="H1501" i="1"/>
  <c r="D1501" i="1"/>
  <c r="C1501" i="1"/>
  <c r="D1500" i="1"/>
  <c r="H1500" i="1" s="1"/>
  <c r="C1500" i="1"/>
  <c r="D1499" i="1"/>
  <c r="C1499" i="1"/>
  <c r="D1498" i="1"/>
  <c r="C1498" i="1"/>
  <c r="D1497" i="1"/>
  <c r="H1497" i="1" s="1"/>
  <c r="C1497" i="1"/>
  <c r="G1497" i="1" s="1"/>
  <c r="D1496" i="1"/>
  <c r="H1496" i="1" s="1"/>
  <c r="C1496" i="1"/>
  <c r="C1495" i="1"/>
  <c r="D1494" i="1"/>
  <c r="C1494" i="1"/>
  <c r="G1494" i="1" s="1"/>
  <c r="H1493" i="1"/>
  <c r="D1493" i="1"/>
  <c r="C1493" i="1"/>
  <c r="D1492" i="1"/>
  <c r="H1492" i="1" s="1"/>
  <c r="C1492" i="1"/>
  <c r="D1491" i="1"/>
  <c r="C1491" i="1"/>
  <c r="D1490" i="1"/>
  <c r="C1490" i="1"/>
  <c r="D1489" i="1"/>
  <c r="H1489" i="1" s="1"/>
  <c r="C1489" i="1"/>
  <c r="G1489" i="1" s="1"/>
  <c r="D1488" i="1"/>
  <c r="H1488" i="1" s="1"/>
  <c r="C1488" i="1"/>
  <c r="D1487" i="1"/>
  <c r="C1487" i="1"/>
  <c r="C1486" i="1"/>
  <c r="C1485" i="1"/>
  <c r="D1484" i="1"/>
  <c r="C1484" i="1"/>
  <c r="G1484" i="1" s="1"/>
  <c r="D1483" i="1"/>
  <c r="C1483" i="1"/>
  <c r="D1482" i="1"/>
  <c r="H1482" i="1" s="1"/>
  <c r="C1482" i="1"/>
  <c r="G1482" i="1" s="1"/>
  <c r="D1481" i="1"/>
  <c r="H1481" i="1" s="1"/>
  <c r="C1481" i="1"/>
  <c r="D1480" i="1"/>
  <c r="C1480" i="1"/>
  <c r="D1479" i="1"/>
  <c r="C1479" i="1"/>
  <c r="D1478" i="1"/>
  <c r="H1478" i="1" s="1"/>
  <c r="C1478" i="1"/>
  <c r="D1477" i="1"/>
  <c r="H1477" i="1" s="1"/>
  <c r="C1477" i="1"/>
  <c r="D1476" i="1"/>
  <c r="C1476" i="1"/>
  <c r="D1475" i="1"/>
  <c r="C1475" i="1"/>
  <c r="D1474" i="1"/>
  <c r="H1474" i="1" s="1"/>
  <c r="C1474" i="1"/>
  <c r="G1474" i="1" s="1"/>
  <c r="D1473" i="1"/>
  <c r="H1473" i="1" s="1"/>
  <c r="C1473" i="1"/>
  <c r="D1472" i="1"/>
  <c r="C1472" i="1"/>
  <c r="D1471" i="1"/>
  <c r="C1471" i="1"/>
  <c r="H1470" i="1"/>
  <c r="D1470" i="1"/>
  <c r="C1470" i="1"/>
  <c r="G1470" i="1" s="1"/>
  <c r="D1469" i="1"/>
  <c r="H1469" i="1" s="1"/>
  <c r="C1469" i="1"/>
  <c r="D1468" i="1"/>
  <c r="C1468" i="1"/>
  <c r="D1467" i="1"/>
  <c r="C1467" i="1"/>
  <c r="D1466" i="1"/>
  <c r="H1466" i="1" s="1"/>
  <c r="C1466" i="1"/>
  <c r="G1466" i="1" s="1"/>
  <c r="D1465" i="1"/>
  <c r="H1465" i="1" s="1"/>
  <c r="C1465" i="1"/>
  <c r="D1464" i="1"/>
  <c r="C1464" i="1"/>
  <c r="D1463" i="1"/>
  <c r="C1463" i="1"/>
  <c r="D1462" i="1"/>
  <c r="H1462" i="1" s="1"/>
  <c r="C1462" i="1"/>
  <c r="D1461" i="1"/>
  <c r="H1461" i="1" s="1"/>
  <c r="C1461" i="1"/>
  <c r="D1460" i="1"/>
  <c r="C1460" i="1"/>
  <c r="D1459" i="1"/>
  <c r="C1459" i="1"/>
  <c r="D1458" i="1"/>
  <c r="H1458" i="1" s="1"/>
  <c r="C1458" i="1"/>
  <c r="G1458" i="1" s="1"/>
  <c r="C1457" i="1"/>
  <c r="D1456" i="1"/>
  <c r="C1456" i="1"/>
  <c r="D1455" i="1"/>
  <c r="C1455" i="1"/>
  <c r="H1454" i="1"/>
  <c r="D1454" i="1"/>
  <c r="C1454" i="1"/>
  <c r="D1453" i="1"/>
  <c r="H1453" i="1" s="1"/>
  <c r="C1453" i="1"/>
  <c r="D1452" i="1"/>
  <c r="C1452" i="1"/>
  <c r="D1451" i="1"/>
  <c r="C1451" i="1"/>
  <c r="D1450" i="1"/>
  <c r="H1450" i="1" s="1"/>
  <c r="C1450" i="1"/>
  <c r="G1450" i="1" s="1"/>
  <c r="D1449" i="1"/>
  <c r="H1449" i="1" s="1"/>
  <c r="C1449" i="1"/>
  <c r="D1448" i="1"/>
  <c r="C1448" i="1"/>
  <c r="D1447" i="1"/>
  <c r="C1447" i="1"/>
  <c r="H1446" i="1"/>
  <c r="D1446" i="1"/>
  <c r="C1446" i="1"/>
  <c r="D1445" i="1"/>
  <c r="H1445" i="1" s="1"/>
  <c r="C1445" i="1"/>
  <c r="D1444" i="1"/>
  <c r="C1444" i="1"/>
  <c r="D1443" i="1"/>
  <c r="C1443" i="1"/>
  <c r="D1442" i="1"/>
  <c r="H1442" i="1" s="1"/>
  <c r="C1442" i="1"/>
  <c r="G1442" i="1" s="1"/>
  <c r="D1441" i="1"/>
  <c r="H1441" i="1" s="1"/>
  <c r="C1441" i="1"/>
  <c r="D1440" i="1"/>
  <c r="C1440" i="1"/>
  <c r="D1439" i="1"/>
  <c r="C1439" i="1"/>
  <c r="H1438" i="1"/>
  <c r="D1438" i="1"/>
  <c r="C1438" i="1"/>
  <c r="D1437" i="1"/>
  <c r="H1437" i="1" s="1"/>
  <c r="C1437" i="1"/>
  <c r="D1436" i="1"/>
  <c r="C1436" i="1"/>
  <c r="C1435" i="1"/>
  <c r="D1434" i="1"/>
  <c r="H1434" i="1" s="1"/>
  <c r="C1434" i="1"/>
  <c r="G1434" i="1" s="1"/>
  <c r="H1433" i="1"/>
  <c r="D1433" i="1"/>
  <c r="C1433" i="1"/>
  <c r="G1433" i="1" s="1"/>
  <c r="C1432" i="1"/>
  <c r="H1430" i="1"/>
  <c r="D1430" i="1"/>
  <c r="C1430" i="1"/>
  <c r="D1429" i="1"/>
  <c r="H1429" i="1" s="1"/>
  <c r="C1429" i="1"/>
  <c r="D1428" i="1"/>
  <c r="C1428" i="1"/>
  <c r="D1427" i="1"/>
  <c r="C1427" i="1"/>
  <c r="D1426" i="1"/>
  <c r="H1426" i="1" s="1"/>
  <c r="C1426" i="1"/>
  <c r="G1426" i="1" s="1"/>
  <c r="D1425" i="1"/>
  <c r="H1425" i="1" s="1"/>
  <c r="C1425" i="1"/>
  <c r="C1424" i="1"/>
  <c r="D1423" i="1"/>
  <c r="C1423" i="1"/>
  <c r="H1422" i="1"/>
  <c r="D1422" i="1"/>
  <c r="C1422" i="1"/>
  <c r="D1421" i="1"/>
  <c r="H1421" i="1" s="1"/>
  <c r="C1421" i="1"/>
  <c r="D1420" i="1"/>
  <c r="C1420" i="1"/>
  <c r="D1419" i="1"/>
  <c r="C1419" i="1"/>
  <c r="D1418" i="1"/>
  <c r="H1418" i="1" s="1"/>
  <c r="C1418" i="1"/>
  <c r="D1417" i="1"/>
  <c r="H1417" i="1" s="1"/>
  <c r="C1417" i="1"/>
  <c r="D1416" i="1"/>
  <c r="C1416" i="1"/>
  <c r="D1415" i="1"/>
  <c r="C1415" i="1"/>
  <c r="H1414" i="1"/>
  <c r="D1414" i="1"/>
  <c r="C1414" i="1"/>
  <c r="D1413" i="1"/>
  <c r="H1413" i="1" s="1"/>
  <c r="C1413" i="1"/>
  <c r="D1412" i="1"/>
  <c r="C1412" i="1"/>
  <c r="D1411" i="1"/>
  <c r="C1411" i="1"/>
  <c r="D1410" i="1"/>
  <c r="H1410" i="1" s="1"/>
  <c r="C1410" i="1"/>
  <c r="G1410" i="1" s="1"/>
  <c r="D1409" i="1"/>
  <c r="H1409" i="1" s="1"/>
  <c r="C1409" i="1"/>
  <c r="D1408" i="1"/>
  <c r="C1408" i="1"/>
  <c r="D1407" i="1"/>
  <c r="C1407" i="1"/>
  <c r="H1406" i="1"/>
  <c r="D1406" i="1"/>
  <c r="C1406" i="1"/>
  <c r="D1405" i="1"/>
  <c r="H1405" i="1" s="1"/>
  <c r="C1405" i="1"/>
  <c r="D1404" i="1"/>
  <c r="C1404" i="1"/>
  <c r="D1403" i="1"/>
  <c r="C1403" i="1"/>
  <c r="C1402" i="1"/>
  <c r="C1401" i="1"/>
  <c r="D1400" i="1"/>
  <c r="C1400" i="1"/>
  <c r="D1399" i="1"/>
  <c r="C1399" i="1"/>
  <c r="D1398" i="1"/>
  <c r="C1398" i="1"/>
  <c r="D1397" i="1"/>
  <c r="C1397" i="1"/>
  <c r="D1396" i="1"/>
  <c r="C1396" i="1"/>
  <c r="H1395" i="1"/>
  <c r="D1395" i="1"/>
  <c r="C1395" i="1"/>
  <c r="G1395" i="1" s="1"/>
  <c r="D1394" i="1"/>
  <c r="C1394" i="1"/>
  <c r="G1394" i="1" s="1"/>
  <c r="D1393" i="1"/>
  <c r="C1393" i="1"/>
  <c r="D1392" i="1"/>
  <c r="C1392" i="1"/>
  <c r="D1391" i="1"/>
  <c r="C1391" i="1"/>
  <c r="G1391" i="1" s="1"/>
  <c r="D1390" i="1"/>
  <c r="C1390" i="1"/>
  <c r="G1390" i="1" s="1"/>
  <c r="D1389" i="1"/>
  <c r="C1389" i="1"/>
  <c r="D1388" i="1"/>
  <c r="C1388" i="1"/>
  <c r="D1387" i="1"/>
  <c r="C1387" i="1"/>
  <c r="G1387" i="1" s="1"/>
  <c r="D1386" i="1"/>
  <c r="C1386" i="1"/>
  <c r="D1385" i="1"/>
  <c r="C1385" i="1"/>
  <c r="D1384" i="1"/>
  <c r="C1384" i="1"/>
  <c r="D1383" i="1"/>
  <c r="C1383" i="1"/>
  <c r="G1383" i="1" s="1"/>
  <c r="D1382" i="1"/>
  <c r="C1382" i="1"/>
  <c r="G1382" i="1" s="1"/>
  <c r="D1381" i="1"/>
  <c r="C1381" i="1"/>
  <c r="D1380" i="1"/>
  <c r="C1380" i="1"/>
  <c r="H1379" i="1"/>
  <c r="D1379" i="1"/>
  <c r="C1379" i="1"/>
  <c r="D1378" i="1"/>
  <c r="C1378" i="1"/>
  <c r="D1377" i="1"/>
  <c r="C1377" i="1"/>
  <c r="D1376" i="1"/>
  <c r="C1376" i="1"/>
  <c r="D1375" i="1"/>
  <c r="C1375" i="1"/>
  <c r="H1374" i="1"/>
  <c r="D1374" i="1"/>
  <c r="C1374" i="1"/>
  <c r="D1373" i="1"/>
  <c r="C1373" i="1"/>
  <c r="D1372" i="1"/>
  <c r="C1372" i="1"/>
  <c r="D1371" i="1"/>
  <c r="C1371" i="1"/>
  <c r="D1370" i="1"/>
  <c r="C1370" i="1"/>
  <c r="D1369" i="1"/>
  <c r="C1369" i="1"/>
  <c r="D1368" i="1"/>
  <c r="C1368" i="1"/>
  <c r="H1367" i="1"/>
  <c r="D1367" i="1"/>
  <c r="C1367" i="1"/>
  <c r="G1367" i="1" s="1"/>
  <c r="D1366" i="1"/>
  <c r="H1366" i="1" s="1"/>
  <c r="C1366" i="1"/>
  <c r="D1365" i="1"/>
  <c r="C1365" i="1"/>
  <c r="D1364" i="1"/>
  <c r="C1364" i="1"/>
  <c r="H1363" i="1"/>
  <c r="D1363" i="1"/>
  <c r="C1363" i="1"/>
  <c r="G1363" i="1" s="1"/>
  <c r="H1362" i="1"/>
  <c r="D1362" i="1"/>
  <c r="C1362" i="1"/>
  <c r="G1362" i="1" s="1"/>
  <c r="D1361" i="1"/>
  <c r="C1361" i="1"/>
  <c r="D1360" i="1"/>
  <c r="C1360" i="1"/>
  <c r="H1359" i="1"/>
  <c r="D1359" i="1"/>
  <c r="C1359" i="1"/>
  <c r="G1359" i="1" s="1"/>
  <c r="H1358" i="1"/>
  <c r="D1358" i="1"/>
  <c r="C1358" i="1"/>
  <c r="G1358" i="1" s="1"/>
  <c r="D1357" i="1"/>
  <c r="C1357" i="1"/>
  <c r="D1356" i="1"/>
  <c r="C1356" i="1"/>
  <c r="D1355" i="1"/>
  <c r="H1355" i="1" s="1"/>
  <c r="C1355" i="1"/>
  <c r="G1355" i="1" s="1"/>
  <c r="H1354" i="1"/>
  <c r="D1354" i="1"/>
  <c r="C1354" i="1"/>
  <c r="G1354" i="1" s="1"/>
  <c r="D1353" i="1"/>
  <c r="C1353" i="1"/>
  <c r="D1352" i="1"/>
  <c r="C1352" i="1"/>
  <c r="H1351" i="1"/>
  <c r="D1351" i="1"/>
  <c r="C1351" i="1"/>
  <c r="G1351" i="1" s="1"/>
  <c r="D1350" i="1"/>
  <c r="H1350" i="1" s="1"/>
  <c r="C1350" i="1"/>
  <c r="D1349" i="1"/>
  <c r="C1349" i="1"/>
  <c r="D1348" i="1"/>
  <c r="C1348" i="1"/>
  <c r="D1347" i="1"/>
  <c r="H1347" i="1" s="1"/>
  <c r="C1347" i="1"/>
  <c r="D1346" i="1"/>
  <c r="H1346" i="1" s="1"/>
  <c r="C1346" i="1"/>
  <c r="D1345" i="1"/>
  <c r="C1345" i="1"/>
  <c r="D1344" i="1"/>
  <c r="C1344" i="1"/>
  <c r="D1343" i="1"/>
  <c r="H1343" i="1" s="1"/>
  <c r="C1343" i="1"/>
  <c r="D1342" i="1"/>
  <c r="H1342" i="1" s="1"/>
  <c r="C1342" i="1"/>
  <c r="D1341" i="1"/>
  <c r="C1341" i="1"/>
  <c r="D1340" i="1"/>
  <c r="C1340" i="1"/>
  <c r="D1339" i="1"/>
  <c r="H1339" i="1" s="1"/>
  <c r="C1339" i="1"/>
  <c r="D1338" i="1"/>
  <c r="H1338" i="1" s="1"/>
  <c r="C1338" i="1"/>
  <c r="D1337" i="1"/>
  <c r="C1337" i="1"/>
  <c r="D1336" i="1"/>
  <c r="C1336" i="1"/>
  <c r="H1335" i="1"/>
  <c r="D1335" i="1"/>
  <c r="C1335" i="1"/>
  <c r="G1335" i="1" s="1"/>
  <c r="H1334" i="1"/>
  <c r="D1334" i="1"/>
  <c r="C1334" i="1"/>
  <c r="G1334" i="1" s="1"/>
  <c r="D1333" i="1"/>
  <c r="C1333" i="1"/>
  <c r="D1332" i="1"/>
  <c r="C1332" i="1"/>
  <c r="H1331" i="1"/>
  <c r="D1331" i="1"/>
  <c r="C1331" i="1"/>
  <c r="G1331" i="1" s="1"/>
  <c r="H1330" i="1"/>
  <c r="D1330" i="1"/>
  <c r="C1330" i="1"/>
  <c r="G1330" i="1" s="1"/>
  <c r="D1329" i="1"/>
  <c r="C1329" i="1"/>
  <c r="G1328" i="1"/>
  <c r="D1328" i="1"/>
  <c r="C1328" i="1"/>
  <c r="H1328" i="1" s="1"/>
  <c r="D1327" i="1"/>
  <c r="G1327" i="1" s="1"/>
  <c r="C1327" i="1"/>
  <c r="D1326" i="1"/>
  <c r="C1326" i="1"/>
  <c r="D1325" i="1"/>
  <c r="C1325" i="1"/>
  <c r="D1324" i="1"/>
  <c r="C1324" i="1"/>
  <c r="H1324" i="1" s="1"/>
  <c r="D1323" i="1"/>
  <c r="C1323" i="1"/>
  <c r="D1322" i="1"/>
  <c r="C1322" i="1"/>
  <c r="H1322" i="1" s="1"/>
  <c r="D1321" i="1"/>
  <c r="C1321" i="1"/>
  <c r="D1320" i="1"/>
  <c r="G1320" i="1" s="1"/>
  <c r="C1320" i="1"/>
  <c r="D1319" i="1"/>
  <c r="C1319" i="1"/>
  <c r="D1318" i="1"/>
  <c r="C1318" i="1"/>
  <c r="D1317" i="1"/>
  <c r="C1317" i="1"/>
  <c r="G1316" i="1"/>
  <c r="D1316" i="1"/>
  <c r="C1316" i="1"/>
  <c r="H1316" i="1" s="1"/>
  <c r="D1315" i="1"/>
  <c r="G1315" i="1" s="1"/>
  <c r="C1315" i="1"/>
  <c r="D1314" i="1"/>
  <c r="C1314" i="1"/>
  <c r="H1314" i="1" s="1"/>
  <c r="D1313" i="1"/>
  <c r="C1313" i="1"/>
  <c r="D1312" i="1"/>
  <c r="G1312" i="1" s="1"/>
  <c r="C1312" i="1"/>
  <c r="D1311" i="1"/>
  <c r="G1311" i="1" s="1"/>
  <c r="C1311" i="1"/>
  <c r="H1311" i="1" s="1"/>
  <c r="D1310" i="1"/>
  <c r="C1310" i="1"/>
  <c r="D1309" i="1"/>
  <c r="H1309" i="1" s="1"/>
  <c r="C1309" i="1"/>
  <c r="D1308" i="1"/>
  <c r="H1308" i="1" s="1"/>
  <c r="C1308" i="1"/>
  <c r="D1307" i="1"/>
  <c r="C1307" i="1"/>
  <c r="H1307" i="1" s="1"/>
  <c r="D1306" i="1"/>
  <c r="H1306" i="1" s="1"/>
  <c r="C1306" i="1"/>
  <c r="D1305" i="1"/>
  <c r="C1305" i="1"/>
  <c r="D1304" i="1"/>
  <c r="H1304" i="1" s="1"/>
  <c r="C1304" i="1"/>
  <c r="D1303" i="1"/>
  <c r="H1303" i="1" s="1"/>
  <c r="C1303" i="1"/>
  <c r="H1302" i="1"/>
  <c r="G1302" i="1"/>
  <c r="D1302" i="1"/>
  <c r="C1302" i="1"/>
  <c r="H1301" i="1"/>
  <c r="G1301" i="1"/>
  <c r="D1301" i="1"/>
  <c r="C1301" i="1"/>
  <c r="H1300" i="1"/>
  <c r="G1300" i="1"/>
  <c r="D1300" i="1"/>
  <c r="C1300" i="1"/>
  <c r="H1299" i="1"/>
  <c r="G1299" i="1"/>
  <c r="D1299" i="1"/>
  <c r="C1299" i="1"/>
  <c r="D1298" i="1"/>
  <c r="C1298" i="1"/>
  <c r="H1298" i="1" s="1"/>
  <c r="D1297" i="1"/>
  <c r="G1297" i="1" s="1"/>
  <c r="C1297" i="1"/>
  <c r="H1297" i="1" s="1"/>
  <c r="H1296" i="1"/>
  <c r="D1296" i="1"/>
  <c r="C1296" i="1"/>
  <c r="G1296" i="1" s="1"/>
  <c r="D1295" i="1"/>
  <c r="G1295" i="1" s="1"/>
  <c r="C1295" i="1"/>
  <c r="D1294" i="1"/>
  <c r="C1294" i="1"/>
  <c r="H1294" i="1" s="1"/>
  <c r="D1293" i="1"/>
  <c r="C1293" i="1"/>
  <c r="H1293" i="1" s="1"/>
  <c r="D1292" i="1"/>
  <c r="C1292" i="1"/>
  <c r="H1292" i="1" s="1"/>
  <c r="D1291" i="1"/>
  <c r="C1291" i="1"/>
  <c r="D1290" i="1"/>
  <c r="C1290" i="1"/>
  <c r="H1290" i="1" s="1"/>
  <c r="D1289" i="1"/>
  <c r="C1289" i="1"/>
  <c r="H1289" i="1" s="1"/>
  <c r="D1288" i="1"/>
  <c r="G1288" i="1" s="1"/>
  <c r="C1288" i="1"/>
  <c r="H1287" i="1"/>
  <c r="D1287" i="1"/>
  <c r="C1287" i="1"/>
  <c r="G1287" i="1" s="1"/>
  <c r="D1286" i="1"/>
  <c r="C1286" i="1"/>
  <c r="H1286" i="1" s="1"/>
  <c r="D1285" i="1"/>
  <c r="G1285" i="1" s="1"/>
  <c r="C1285" i="1"/>
  <c r="H1285" i="1" s="1"/>
  <c r="D1284" i="1"/>
  <c r="C1284" i="1"/>
  <c r="H1284" i="1" s="1"/>
  <c r="H1283" i="1"/>
  <c r="D1283" i="1"/>
  <c r="G1283" i="1" s="1"/>
  <c r="C1283" i="1"/>
  <c r="D1282" i="1"/>
  <c r="C1282" i="1"/>
  <c r="H1282" i="1" s="1"/>
  <c r="D1281" i="1"/>
  <c r="C1281" i="1"/>
  <c r="H1280" i="1"/>
  <c r="D1280" i="1"/>
  <c r="G1280" i="1" s="1"/>
  <c r="C1280" i="1"/>
  <c r="D1279" i="1"/>
  <c r="C1279" i="1"/>
  <c r="H1279" i="1" s="1"/>
  <c r="D1277" i="1"/>
  <c r="C1277" i="1"/>
  <c r="D1276" i="1"/>
  <c r="C1276" i="1"/>
  <c r="D1275" i="1"/>
  <c r="C1275" i="1"/>
  <c r="D1274" i="1"/>
  <c r="C1274" i="1"/>
  <c r="D1273" i="1"/>
  <c r="C1273" i="1"/>
  <c r="H1273" i="1" s="1"/>
  <c r="D1272" i="1"/>
  <c r="C1272" i="1"/>
  <c r="D1271" i="1"/>
  <c r="C1271" i="1"/>
  <c r="D1270" i="1"/>
  <c r="C1270" i="1"/>
  <c r="D1269" i="1"/>
  <c r="C1269" i="1"/>
  <c r="H1269" i="1" s="1"/>
  <c r="D1268" i="1"/>
  <c r="D1267" i="1"/>
  <c r="G1267" i="1" s="1"/>
  <c r="C1267" i="1"/>
  <c r="H1267" i="1" s="1"/>
  <c r="D1266" i="1"/>
  <c r="G1266" i="1" s="1"/>
  <c r="C1266" i="1"/>
  <c r="D1265" i="1"/>
  <c r="G1265" i="1" s="1"/>
  <c r="C1265" i="1"/>
  <c r="H1265" i="1" s="1"/>
  <c r="C1264" i="1"/>
  <c r="D1263" i="1"/>
  <c r="G1263" i="1" s="1"/>
  <c r="C1263" i="1"/>
  <c r="H1263" i="1" s="1"/>
  <c r="D1262" i="1"/>
  <c r="G1262" i="1" s="1"/>
  <c r="C1262" i="1"/>
  <c r="D1261" i="1"/>
  <c r="G1261" i="1" s="1"/>
  <c r="C1261" i="1"/>
  <c r="H1261" i="1" s="1"/>
  <c r="D1260" i="1"/>
  <c r="G1260" i="1" s="1"/>
  <c r="C1260" i="1"/>
  <c r="D1258" i="1"/>
  <c r="G1258" i="1" s="1"/>
  <c r="C1258" i="1"/>
  <c r="D1257" i="1"/>
  <c r="G1257" i="1" s="1"/>
  <c r="C1257" i="1"/>
  <c r="D1256" i="1"/>
  <c r="G1256" i="1" s="1"/>
  <c r="C1256" i="1"/>
  <c r="D1254" i="1"/>
  <c r="G1254" i="1" s="1"/>
  <c r="C1254" i="1"/>
  <c r="D1253" i="1"/>
  <c r="G1253" i="1" s="1"/>
  <c r="C1253" i="1"/>
  <c r="D1252" i="1"/>
  <c r="G1252" i="1" s="1"/>
  <c r="C1252" i="1"/>
  <c r="H1252" i="1" s="1"/>
  <c r="D1251" i="1"/>
  <c r="G1251" i="1" s="1"/>
  <c r="C1251" i="1"/>
  <c r="D1250" i="1"/>
  <c r="G1250" i="1" s="1"/>
  <c r="C1250" i="1"/>
  <c r="H1250" i="1" s="1"/>
  <c r="D1249" i="1"/>
  <c r="G1249" i="1" s="1"/>
  <c r="C1249" i="1"/>
  <c r="D1248" i="1"/>
  <c r="G1248" i="1" s="1"/>
  <c r="C1248" i="1"/>
  <c r="H1248" i="1" s="1"/>
  <c r="D1247" i="1"/>
  <c r="G1247" i="1" s="1"/>
  <c r="C1247" i="1"/>
  <c r="D1246" i="1"/>
  <c r="G1246" i="1" s="1"/>
  <c r="C1246" i="1"/>
  <c r="H1246" i="1" s="1"/>
  <c r="D1245" i="1"/>
  <c r="G1245" i="1" s="1"/>
  <c r="C1245" i="1"/>
  <c r="D1244" i="1"/>
  <c r="G1244" i="1" s="1"/>
  <c r="C1244" i="1"/>
  <c r="D1243" i="1"/>
  <c r="G1243" i="1" s="1"/>
  <c r="C1243" i="1"/>
  <c r="D1242" i="1"/>
  <c r="G1242" i="1" s="1"/>
  <c r="C1242" i="1"/>
  <c r="D1241" i="1"/>
  <c r="G1241" i="1" s="1"/>
  <c r="C1241" i="1"/>
  <c r="D1240" i="1"/>
  <c r="G1240" i="1" s="1"/>
  <c r="C1240" i="1"/>
  <c r="D1239" i="1"/>
  <c r="G1239" i="1" s="1"/>
  <c r="C1239" i="1"/>
  <c r="D1238" i="1"/>
  <c r="G1238" i="1" s="1"/>
  <c r="C1238" i="1"/>
  <c r="H1238" i="1" s="1"/>
  <c r="D1237" i="1"/>
  <c r="G1237" i="1" s="1"/>
  <c r="C1237" i="1"/>
  <c r="D1236" i="1"/>
  <c r="G1236" i="1" s="1"/>
  <c r="C1236" i="1"/>
  <c r="D1235" i="1"/>
  <c r="G1235" i="1" s="1"/>
  <c r="C1235" i="1"/>
  <c r="D1234" i="1"/>
  <c r="G1234" i="1" s="1"/>
  <c r="C1234" i="1"/>
  <c r="H1234" i="1" s="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G1114"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G1101"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G1085" i="1"/>
  <c r="D1085" i="1"/>
  <c r="H1085" i="1" s="1"/>
  <c r="C1085" i="1"/>
  <c r="D1084" i="1"/>
  <c r="H1084" i="1" s="1"/>
  <c r="C1084" i="1"/>
  <c r="D1083" i="1"/>
  <c r="C1083" i="1"/>
  <c r="D1082" i="1"/>
  <c r="C1082" i="1"/>
  <c r="D1081" i="1"/>
  <c r="C1081" i="1"/>
  <c r="D1080" i="1"/>
  <c r="H1080" i="1" s="1"/>
  <c r="C1080" i="1"/>
  <c r="D1079" i="1"/>
  <c r="H1079" i="1" s="1"/>
  <c r="C1079" i="1"/>
  <c r="G1078" i="1"/>
  <c r="D1078" i="1"/>
  <c r="H1078" i="1" s="1"/>
  <c r="C1078" i="1"/>
  <c r="G1077" i="1"/>
  <c r="D1077" i="1"/>
  <c r="H1077" i="1" s="1"/>
  <c r="C1077" i="1"/>
  <c r="D1076" i="1"/>
  <c r="H1076" i="1" s="1"/>
  <c r="C1076" i="1"/>
  <c r="D1073" i="1"/>
  <c r="C1073" i="1"/>
  <c r="D1072" i="1"/>
  <c r="H1072" i="1" s="1"/>
  <c r="C1072" i="1"/>
  <c r="G1071" i="1"/>
  <c r="D1071" i="1"/>
  <c r="H1071" i="1" s="1"/>
  <c r="C1071" i="1"/>
  <c r="D1070" i="1"/>
  <c r="H1070" i="1" s="1"/>
  <c r="C1070" i="1"/>
  <c r="D1069" i="1"/>
  <c r="H1069" i="1" s="1"/>
  <c r="C1069" i="1"/>
  <c r="D1068" i="1"/>
  <c r="C1068" i="1"/>
  <c r="G1067" i="1"/>
  <c r="D1067" i="1"/>
  <c r="H1067" i="1" s="1"/>
  <c r="C1067" i="1"/>
  <c r="D1066" i="1"/>
  <c r="H1066" i="1" s="1"/>
  <c r="C1066" i="1"/>
  <c r="D1065" i="1"/>
  <c r="H1065" i="1" s="1"/>
  <c r="C1065" i="1"/>
  <c r="D1064" i="1"/>
  <c r="H1064" i="1" s="1"/>
  <c r="C1064" i="1"/>
  <c r="G1063" i="1"/>
  <c r="D1063" i="1"/>
  <c r="H1063" i="1" s="1"/>
  <c r="C1063" i="1"/>
  <c r="G1062"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G1055" i="1"/>
  <c r="D1055" i="1"/>
  <c r="H1055" i="1" s="1"/>
  <c r="C1055" i="1"/>
  <c r="D1054" i="1"/>
  <c r="H1054" i="1" s="1"/>
  <c r="C1054" i="1"/>
  <c r="D1053" i="1"/>
  <c r="H1053" i="1" s="1"/>
  <c r="C1053" i="1"/>
  <c r="D1052" i="1"/>
  <c r="H1052" i="1" s="1"/>
  <c r="C1052" i="1"/>
  <c r="D1051" i="1"/>
  <c r="G1051" i="1" s="1"/>
  <c r="C1051" i="1"/>
  <c r="D1050" i="1"/>
  <c r="G1050" i="1" s="1"/>
  <c r="C1050" i="1"/>
  <c r="D1049" i="1"/>
  <c r="G1049" i="1" s="1"/>
  <c r="C1049" i="1"/>
  <c r="D1048" i="1"/>
  <c r="G1048" i="1" s="1"/>
  <c r="C1048" i="1"/>
  <c r="D1047" i="1"/>
  <c r="G1047" i="1" s="1"/>
  <c r="C1047"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D1040" i="1"/>
  <c r="G1040" i="1" s="1"/>
  <c r="C1040" i="1"/>
  <c r="H1039" i="1"/>
  <c r="D1039" i="1"/>
  <c r="G1039" i="1" s="1"/>
  <c r="C1039" i="1"/>
  <c r="D1038" i="1"/>
  <c r="G1038" i="1" s="1"/>
  <c r="C1038"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C1018" i="1"/>
  <c r="C1017" i="1"/>
  <c r="H1016" i="1"/>
  <c r="D1016" i="1"/>
  <c r="G1016" i="1" s="1"/>
  <c r="C1016" i="1"/>
  <c r="H1015" i="1"/>
  <c r="D1015" i="1"/>
  <c r="G1015" i="1" s="1"/>
  <c r="C1015" i="1"/>
  <c r="H1014" i="1"/>
  <c r="D1014" i="1"/>
  <c r="G1014" i="1" s="1"/>
  <c r="C1014" i="1"/>
  <c r="D1013" i="1"/>
  <c r="G1013"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C807" i="1"/>
  <c r="D806" i="1"/>
  <c r="H806" i="1" s="1"/>
  <c r="C806" i="1"/>
  <c r="D805" i="1"/>
  <c r="H805" i="1" s="1"/>
  <c r="C805" i="1"/>
  <c r="D804" i="1"/>
  <c r="C804" i="1"/>
  <c r="D803" i="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C723" i="1"/>
  <c r="D722" i="1"/>
  <c r="H722" i="1" s="1"/>
  <c r="C722" i="1"/>
  <c r="D721" i="1"/>
  <c r="H721" i="1" s="1"/>
  <c r="C721" i="1"/>
  <c r="D720" i="1"/>
  <c r="H720" i="1" s="1"/>
  <c r="C720" i="1"/>
  <c r="H719" i="1"/>
  <c r="D719" i="1"/>
  <c r="G719" i="1" s="1"/>
  <c r="C719" i="1"/>
  <c r="H718" i="1"/>
  <c r="D718" i="1"/>
  <c r="G718" i="1" s="1"/>
  <c r="C718" i="1"/>
  <c r="H717" i="1"/>
  <c r="G717" i="1"/>
  <c r="D717" i="1"/>
  <c r="C717" i="1"/>
  <c r="H716" i="1"/>
  <c r="D716" i="1"/>
  <c r="G716" i="1" s="1"/>
  <c r="C716" i="1"/>
  <c r="D715" i="1"/>
  <c r="C715" i="1"/>
  <c r="H715" i="1" s="1"/>
  <c r="H714" i="1"/>
  <c r="D714" i="1"/>
  <c r="G714" i="1" s="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D707" i="1"/>
  <c r="G707" i="1" s="1"/>
  <c r="C707" i="1"/>
  <c r="H707" i="1" s="1"/>
  <c r="D706" i="1"/>
  <c r="C706" i="1"/>
  <c r="H706" i="1" s="1"/>
  <c r="H705" i="1"/>
  <c r="G705" i="1"/>
  <c r="D705" i="1"/>
  <c r="C705" i="1"/>
  <c r="H704" i="1"/>
  <c r="G704" i="1"/>
  <c r="D704" i="1"/>
  <c r="C704" i="1"/>
  <c r="H703" i="1"/>
  <c r="G703" i="1"/>
  <c r="D703" i="1"/>
  <c r="C703" i="1"/>
  <c r="H702" i="1"/>
  <c r="D702" i="1"/>
  <c r="G702" i="1" s="1"/>
  <c r="C702" i="1"/>
  <c r="H701" i="1"/>
  <c r="G701" i="1"/>
  <c r="D701" i="1"/>
  <c r="C701" i="1"/>
  <c r="H700" i="1"/>
  <c r="D700" i="1"/>
  <c r="G700" i="1" s="1"/>
  <c r="C700" i="1"/>
  <c r="H699" i="1"/>
  <c r="D699" i="1"/>
  <c r="G699" i="1" s="1"/>
  <c r="C699" i="1"/>
  <c r="H698" i="1"/>
  <c r="D698" i="1"/>
  <c r="G698" i="1" s="1"/>
  <c r="C698" i="1"/>
  <c r="H697" i="1"/>
  <c r="G697" i="1"/>
  <c r="D697" i="1"/>
  <c r="C697" i="1"/>
  <c r="H696" i="1"/>
  <c r="D696" i="1"/>
  <c r="G696" i="1" s="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D686" i="1"/>
  <c r="G686" i="1" s="1"/>
  <c r="C686" i="1"/>
  <c r="H685" i="1"/>
  <c r="G685" i="1"/>
  <c r="D685" i="1"/>
  <c r="C685" i="1"/>
  <c r="H684" i="1"/>
  <c r="D684" i="1"/>
  <c r="G684" i="1" s="1"/>
  <c r="C684" i="1"/>
  <c r="H683" i="1"/>
  <c r="D683" i="1"/>
  <c r="G683" i="1" s="1"/>
  <c r="C683" i="1"/>
  <c r="H682" i="1"/>
  <c r="D682" i="1"/>
  <c r="G682" i="1" s="1"/>
  <c r="C682" i="1"/>
  <c r="H681" i="1"/>
  <c r="G681" i="1"/>
  <c r="D681" i="1"/>
  <c r="C681" i="1"/>
  <c r="H680" i="1"/>
  <c r="G680" i="1"/>
  <c r="D680" i="1"/>
  <c r="C680" i="1"/>
  <c r="D679" i="1"/>
  <c r="G679" i="1" s="1"/>
  <c r="C679" i="1"/>
  <c r="H678" i="1"/>
  <c r="D678" i="1"/>
  <c r="G678" i="1" s="1"/>
  <c r="C678" i="1"/>
  <c r="H677" i="1"/>
  <c r="G677" i="1"/>
  <c r="D677" i="1"/>
  <c r="C677" i="1"/>
  <c r="H676" i="1"/>
  <c r="D676" i="1"/>
  <c r="G676" i="1" s="1"/>
  <c r="C676" i="1"/>
  <c r="H675" i="1"/>
  <c r="G675" i="1"/>
  <c r="D675" i="1"/>
  <c r="C675" i="1"/>
  <c r="H674" i="1"/>
  <c r="G674" i="1"/>
  <c r="D674" i="1"/>
  <c r="C674" i="1"/>
  <c r="H673" i="1"/>
  <c r="G673" i="1"/>
  <c r="D673" i="1"/>
  <c r="C673" i="1"/>
  <c r="H672" i="1"/>
  <c r="D672" i="1"/>
  <c r="G672" i="1" s="1"/>
  <c r="C672" i="1"/>
  <c r="H671" i="1"/>
  <c r="D671" i="1"/>
  <c r="G671" i="1" s="1"/>
  <c r="C671" i="1"/>
  <c r="H670" i="1"/>
  <c r="D670" i="1"/>
  <c r="G670" i="1" s="1"/>
  <c r="C670" i="1"/>
  <c r="H669" i="1"/>
  <c r="G669" i="1"/>
  <c r="D669" i="1"/>
  <c r="C669" i="1"/>
  <c r="H668" i="1"/>
  <c r="D668" i="1"/>
  <c r="G668" i="1" s="1"/>
  <c r="C668" i="1"/>
  <c r="D667" i="1"/>
  <c r="H667" i="1" s="1"/>
  <c r="C667" i="1"/>
  <c r="D666" i="1"/>
  <c r="H666" i="1" s="1"/>
  <c r="C666" i="1"/>
  <c r="H665" i="1"/>
  <c r="G665" i="1"/>
  <c r="D665" i="1"/>
  <c r="C665" i="1"/>
  <c r="H664" i="1"/>
  <c r="G664" i="1"/>
  <c r="D664" i="1"/>
  <c r="C664" i="1"/>
  <c r="H663" i="1"/>
  <c r="D663" i="1"/>
  <c r="G663" i="1" s="1"/>
  <c r="C663" i="1"/>
  <c r="H662" i="1"/>
  <c r="D662" i="1"/>
  <c r="G662" i="1" s="1"/>
  <c r="C662" i="1"/>
  <c r="D661" i="1"/>
  <c r="C661" i="1"/>
  <c r="H661" i="1" s="1"/>
  <c r="H660" i="1"/>
  <c r="G660" i="1"/>
  <c r="D660" i="1"/>
  <c r="C660" i="1"/>
  <c r="H659" i="1"/>
  <c r="G659" i="1"/>
  <c r="D659" i="1"/>
  <c r="C659" i="1"/>
  <c r="H658" i="1"/>
  <c r="D658" i="1"/>
  <c r="G658" i="1" s="1"/>
  <c r="C658" i="1"/>
  <c r="H657" i="1"/>
  <c r="G657" i="1"/>
  <c r="D657" i="1"/>
  <c r="C657" i="1"/>
  <c r="H656" i="1"/>
  <c r="D656" i="1"/>
  <c r="G656" i="1" s="1"/>
  <c r="C656" i="1"/>
  <c r="D655" i="1"/>
  <c r="H655" i="1" s="1"/>
  <c r="C655" i="1"/>
  <c r="H654" i="1"/>
  <c r="G654" i="1"/>
  <c r="D654" i="1"/>
  <c r="C654" i="1"/>
  <c r="H653" i="1"/>
  <c r="G653" i="1"/>
  <c r="D653" i="1"/>
  <c r="C653" i="1"/>
  <c r="H652" i="1"/>
  <c r="G652" i="1"/>
  <c r="D652" i="1"/>
  <c r="C652" i="1"/>
  <c r="H651" i="1"/>
  <c r="D651" i="1"/>
  <c r="G651" i="1" s="1"/>
  <c r="C651" i="1"/>
  <c r="H650" i="1"/>
  <c r="D650" i="1"/>
  <c r="G650" i="1" s="1"/>
  <c r="C650" i="1"/>
  <c r="H649" i="1"/>
  <c r="D649" i="1"/>
  <c r="G649" i="1" s="1"/>
  <c r="C649" i="1"/>
  <c r="H648" i="1"/>
  <c r="G648" i="1"/>
  <c r="D648" i="1"/>
  <c r="C648" i="1"/>
  <c r="H647" i="1"/>
  <c r="G647" i="1"/>
  <c r="D647" i="1"/>
  <c r="C647" i="1"/>
  <c r="H646" i="1"/>
  <c r="G646" i="1"/>
  <c r="D646" i="1"/>
  <c r="C646" i="1"/>
  <c r="H645" i="1"/>
  <c r="D645" i="1"/>
  <c r="G645" i="1" s="1"/>
  <c r="C645" i="1"/>
  <c r="C642" i="1"/>
  <c r="C641" i="1"/>
  <c r="H636" i="1"/>
  <c r="G636" i="1"/>
  <c r="D636" i="1"/>
  <c r="C636" i="1"/>
  <c r="H635" i="1"/>
  <c r="G635" i="1"/>
  <c r="D635" i="1"/>
  <c r="C635" i="1"/>
  <c r="H632" i="1"/>
  <c r="D632" i="1"/>
  <c r="G632" i="1" s="1"/>
  <c r="C632" i="1"/>
  <c r="H631" i="1"/>
  <c r="G631" i="1"/>
  <c r="D631" i="1"/>
  <c r="C631" i="1"/>
  <c r="H630" i="1"/>
  <c r="G630" i="1"/>
  <c r="D630" i="1"/>
  <c r="C630" i="1"/>
  <c r="H629" i="1"/>
  <c r="D629" i="1"/>
  <c r="G629" i="1" s="1"/>
  <c r="C629" i="1"/>
  <c r="H628" i="1"/>
  <c r="G628" i="1"/>
  <c r="D628" i="1"/>
  <c r="C628" i="1"/>
  <c r="H627" i="1"/>
  <c r="D627" i="1"/>
  <c r="G627" i="1" s="1"/>
  <c r="C627" i="1"/>
  <c r="D626" i="1"/>
  <c r="H626" i="1" s="1"/>
  <c r="C626" i="1"/>
  <c r="H625" i="1"/>
  <c r="G625" i="1"/>
  <c r="D625" i="1"/>
  <c r="C625" i="1"/>
  <c r="D624" i="1"/>
  <c r="H624" i="1" s="1"/>
  <c r="C624" i="1"/>
  <c r="D623" i="1"/>
  <c r="D622" i="1"/>
  <c r="H622" i="1" s="1"/>
  <c r="C622" i="1"/>
  <c r="H621" i="1"/>
  <c r="D621" i="1"/>
  <c r="G621" i="1" s="1"/>
  <c r="C621" i="1"/>
  <c r="H620" i="1"/>
  <c r="G620" i="1"/>
  <c r="D620" i="1"/>
  <c r="C620" i="1"/>
  <c r="H619" i="1"/>
  <c r="G619" i="1"/>
  <c r="D619" i="1"/>
  <c r="C619" i="1"/>
  <c r="D618" i="1"/>
  <c r="H618" i="1" s="1"/>
  <c r="C618" i="1"/>
  <c r="H617" i="1"/>
  <c r="G617" i="1"/>
  <c r="D617" i="1"/>
  <c r="C617" i="1"/>
  <c r="D616" i="1"/>
  <c r="G616" i="1" s="1"/>
  <c r="C616" i="1"/>
  <c r="D615" i="1"/>
  <c r="G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D599" i="1"/>
  <c r="G599" i="1" s="1"/>
  <c r="C599" i="1"/>
  <c r="D598" i="1"/>
  <c r="G598" i="1" s="1"/>
  <c r="C598" i="1"/>
  <c r="D597" i="1"/>
  <c r="G597" i="1" s="1"/>
  <c r="C597" i="1"/>
  <c r="D596" i="1"/>
  <c r="G596" i="1" s="1"/>
  <c r="C596" i="1"/>
  <c r="D595" i="1"/>
  <c r="G595" i="1" s="1"/>
  <c r="C595" i="1"/>
  <c r="D594" i="1"/>
  <c r="G594" i="1" s="1"/>
  <c r="C594" i="1"/>
  <c r="H593" i="1"/>
  <c r="G593" i="1"/>
  <c r="D593" i="1"/>
  <c r="C593" i="1"/>
  <c r="C592" i="1"/>
  <c r="H590" i="1"/>
  <c r="D590" i="1"/>
  <c r="G590" i="1" s="1"/>
  <c r="C590" i="1"/>
  <c r="H589" i="1"/>
  <c r="D589" i="1"/>
  <c r="G589" i="1" s="1"/>
  <c r="C589" i="1"/>
  <c r="H588" i="1"/>
  <c r="G588" i="1"/>
  <c r="D588" i="1"/>
  <c r="C588" i="1"/>
  <c r="H587" i="1"/>
  <c r="D587" i="1"/>
  <c r="G587" i="1" s="1"/>
  <c r="C587" i="1"/>
  <c r="H586" i="1"/>
  <c r="D586" i="1"/>
  <c r="G586" i="1" s="1"/>
  <c r="C586" i="1"/>
  <c r="C585" i="1"/>
  <c r="H584" i="1"/>
  <c r="D584" i="1"/>
  <c r="G584" i="1" s="1"/>
  <c r="C584" i="1"/>
  <c r="H583" i="1"/>
  <c r="D583" i="1"/>
  <c r="G583" i="1" s="1"/>
  <c r="C583" i="1"/>
  <c r="H582" i="1"/>
  <c r="G582" i="1"/>
  <c r="D582" i="1"/>
  <c r="C582" i="1"/>
  <c r="H581" i="1"/>
  <c r="G581" i="1"/>
  <c r="D581" i="1"/>
  <c r="C581" i="1"/>
  <c r="H580" i="1"/>
  <c r="D580" i="1"/>
  <c r="G580" i="1" s="1"/>
  <c r="C580" i="1"/>
  <c r="D579" i="1"/>
  <c r="G579" i="1" s="1"/>
  <c r="C579" i="1"/>
  <c r="H577" i="1"/>
  <c r="D577" i="1"/>
  <c r="G577" i="1" s="1"/>
  <c r="C577" i="1"/>
  <c r="H576" i="1"/>
  <c r="D576" i="1"/>
  <c r="G576" i="1" s="1"/>
  <c r="C576" i="1"/>
  <c r="H575" i="1"/>
  <c r="G575" i="1"/>
  <c r="D575" i="1"/>
  <c r="C575" i="1"/>
  <c r="H574" i="1"/>
  <c r="D574" i="1"/>
  <c r="G574" i="1" s="1"/>
  <c r="C574" i="1"/>
  <c r="H573" i="1"/>
  <c r="D573" i="1"/>
  <c r="G573" i="1" s="1"/>
  <c r="C573" i="1"/>
  <c r="H572" i="1"/>
  <c r="G572" i="1"/>
  <c r="D572" i="1"/>
  <c r="C572" i="1"/>
  <c r="H571" i="1"/>
  <c r="G571" i="1"/>
  <c r="D571" i="1"/>
  <c r="C571" i="1"/>
  <c r="H570" i="1"/>
  <c r="D570" i="1"/>
  <c r="G570" i="1" s="1"/>
  <c r="C570" i="1"/>
  <c r="H569" i="1"/>
  <c r="G569" i="1"/>
  <c r="D569" i="1"/>
  <c r="C569" i="1"/>
  <c r="H568" i="1"/>
  <c r="G568" i="1"/>
  <c r="D568" i="1"/>
  <c r="C568" i="1"/>
  <c r="H567" i="1"/>
  <c r="D567" i="1"/>
  <c r="G567" i="1" s="1"/>
  <c r="C567" i="1"/>
  <c r="H566" i="1"/>
  <c r="G566" i="1"/>
  <c r="D566" i="1"/>
  <c r="C566" i="1"/>
  <c r="H564" i="1"/>
  <c r="D564" i="1"/>
  <c r="G564" i="1" s="1"/>
  <c r="C564" i="1"/>
  <c r="H563" i="1"/>
  <c r="G563" i="1"/>
  <c r="D563" i="1"/>
  <c r="C563" i="1"/>
  <c r="H562" i="1"/>
  <c r="G562" i="1"/>
  <c r="D562" i="1"/>
  <c r="C562" i="1"/>
  <c r="H561" i="1"/>
  <c r="G561" i="1"/>
  <c r="D561" i="1"/>
  <c r="C561" i="1"/>
  <c r="H560" i="1"/>
  <c r="D560" i="1"/>
  <c r="G560" i="1" s="1"/>
  <c r="C560" i="1"/>
  <c r="H559" i="1"/>
  <c r="G559" i="1"/>
  <c r="D559" i="1"/>
  <c r="C559" i="1"/>
  <c r="H558" i="1"/>
  <c r="G558" i="1"/>
  <c r="D558" i="1"/>
  <c r="C558" i="1"/>
  <c r="H557" i="1"/>
  <c r="G557" i="1"/>
  <c r="D557" i="1"/>
  <c r="C557" i="1"/>
  <c r="D556" i="1"/>
  <c r="G556" i="1" s="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D543" i="1"/>
  <c r="G543" i="1" s="1"/>
  <c r="C543" i="1"/>
  <c r="H542" i="1"/>
  <c r="G542" i="1"/>
  <c r="D542" i="1"/>
  <c r="C542" i="1"/>
  <c r="H541" i="1"/>
  <c r="G541" i="1"/>
  <c r="D541" i="1"/>
  <c r="C541" i="1"/>
  <c r="D540" i="1"/>
  <c r="G540" i="1" s="1"/>
  <c r="C540" i="1"/>
  <c r="C539" i="1"/>
  <c r="H538" i="1"/>
  <c r="G538" i="1"/>
  <c r="D538" i="1"/>
  <c r="C538" i="1"/>
  <c r="H537" i="1"/>
  <c r="G537" i="1"/>
  <c r="D537" i="1"/>
  <c r="C537" i="1"/>
  <c r="H536" i="1"/>
  <c r="G536" i="1"/>
  <c r="D536" i="1"/>
  <c r="C536" i="1"/>
  <c r="H535" i="1"/>
  <c r="D535" i="1"/>
  <c r="G535" i="1" s="1"/>
  <c r="C535" i="1"/>
  <c r="H534" i="1"/>
  <c r="D534" i="1"/>
  <c r="G534" i="1" s="1"/>
  <c r="C534" i="1"/>
  <c r="H533" i="1"/>
  <c r="D533" i="1"/>
  <c r="G533" i="1" s="1"/>
  <c r="C533" i="1"/>
  <c r="H532" i="1"/>
  <c r="D532" i="1"/>
  <c r="G532" i="1" s="1"/>
  <c r="C532" i="1"/>
  <c r="D531" i="1"/>
  <c r="H531" i="1" s="1"/>
  <c r="C531" i="1"/>
  <c r="H528" i="1"/>
  <c r="D528" i="1"/>
  <c r="G528" i="1" s="1"/>
  <c r="C528" i="1"/>
  <c r="H527" i="1"/>
  <c r="G527" i="1"/>
  <c r="D527" i="1"/>
  <c r="C527" i="1"/>
  <c r="H526" i="1"/>
  <c r="G526" i="1"/>
  <c r="D526" i="1"/>
  <c r="C526" i="1"/>
  <c r="H525" i="1"/>
  <c r="G525" i="1"/>
  <c r="D525" i="1"/>
  <c r="C525" i="1"/>
  <c r="D524" i="1"/>
  <c r="G524" i="1" s="1"/>
  <c r="C524" i="1"/>
  <c r="D523" i="1"/>
  <c r="G523" i="1" s="1"/>
  <c r="C523" i="1"/>
  <c r="H522" i="1"/>
  <c r="G522" i="1"/>
  <c r="D522" i="1"/>
  <c r="C522" i="1"/>
  <c r="D521" i="1"/>
  <c r="G521" i="1" s="1"/>
  <c r="C521" i="1"/>
  <c r="D520" i="1"/>
  <c r="G520" i="1" s="1"/>
  <c r="C520" i="1"/>
  <c r="H519" i="1"/>
  <c r="D519" i="1"/>
  <c r="G519" i="1" s="1"/>
  <c r="C519" i="1"/>
  <c r="D518" i="1"/>
  <c r="G518" i="1" s="1"/>
  <c r="C518" i="1"/>
  <c r="D517" i="1"/>
  <c r="G517" i="1" s="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D507" i="1"/>
  <c r="G507" i="1" s="1"/>
  <c r="C507" i="1"/>
  <c r="H506" i="1"/>
  <c r="G506" i="1"/>
  <c r="D506" i="1"/>
  <c r="C506" i="1"/>
  <c r="D505" i="1"/>
  <c r="H505" i="1" s="1"/>
  <c r="C505" i="1"/>
  <c r="D504" i="1"/>
  <c r="H504" i="1" s="1"/>
  <c r="C504" i="1"/>
  <c r="D503" i="1"/>
  <c r="H503" i="1" s="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D483" i="1"/>
  <c r="G483" i="1" s="1"/>
  <c r="C483" i="1"/>
  <c r="D482" i="1"/>
  <c r="G482" i="1" s="1"/>
  <c r="C482" i="1"/>
  <c r="H481" i="1"/>
  <c r="D481" i="1"/>
  <c r="G481" i="1" s="1"/>
  <c r="C481" i="1"/>
  <c r="H480" i="1"/>
  <c r="G480" i="1"/>
  <c r="D480" i="1"/>
  <c r="C480" i="1"/>
  <c r="H479" i="1"/>
  <c r="D479" i="1"/>
  <c r="G479" i="1" s="1"/>
  <c r="C479" i="1"/>
  <c r="H478" i="1"/>
  <c r="G478" i="1"/>
  <c r="D478" i="1"/>
  <c r="C478" i="1"/>
  <c r="H477" i="1"/>
  <c r="D477" i="1"/>
  <c r="G477" i="1" s="1"/>
  <c r="C477" i="1"/>
  <c r="H476" i="1"/>
  <c r="G476" i="1"/>
  <c r="D476" i="1"/>
  <c r="C476" i="1"/>
  <c r="H475" i="1"/>
  <c r="D475" i="1"/>
  <c r="G475" i="1" s="1"/>
  <c r="C475" i="1"/>
  <c r="H474" i="1"/>
  <c r="G474" i="1"/>
  <c r="D474" i="1"/>
  <c r="C474" i="1"/>
  <c r="H472" i="1"/>
  <c r="D472" i="1"/>
  <c r="G472" i="1" s="1"/>
  <c r="C472" i="1"/>
  <c r="H471" i="1"/>
  <c r="G471" i="1"/>
  <c r="D471" i="1"/>
  <c r="C471" i="1"/>
  <c r="H470" i="1"/>
  <c r="D470" i="1"/>
  <c r="G470" i="1" s="1"/>
  <c r="C470" i="1"/>
  <c r="H469" i="1"/>
  <c r="D469" i="1"/>
  <c r="G469" i="1" s="1"/>
  <c r="C469" i="1"/>
  <c r="H468" i="1"/>
  <c r="D468" i="1"/>
  <c r="G468" i="1" s="1"/>
  <c r="C468" i="1"/>
  <c r="H467" i="1"/>
  <c r="G467" i="1"/>
  <c r="D467" i="1"/>
  <c r="C467" i="1"/>
  <c r="H466" i="1"/>
  <c r="D466" i="1"/>
  <c r="G466" i="1" s="1"/>
  <c r="C466" i="1"/>
  <c r="H465" i="1"/>
  <c r="D465" i="1"/>
  <c r="G465" i="1" s="1"/>
  <c r="C465" i="1"/>
  <c r="H464" i="1"/>
  <c r="G464" i="1"/>
  <c r="D464" i="1"/>
  <c r="C464" i="1"/>
  <c r="H463" i="1"/>
  <c r="D463" i="1"/>
  <c r="G463" i="1" s="1"/>
  <c r="C463" i="1"/>
  <c r="H462" i="1"/>
  <c r="D462" i="1"/>
  <c r="G462" i="1" s="1"/>
  <c r="C462" i="1"/>
  <c r="H461" i="1"/>
  <c r="G461" i="1"/>
  <c r="D461" i="1"/>
  <c r="C461" i="1"/>
  <c r="D460" i="1"/>
  <c r="H459" i="1"/>
  <c r="D459" i="1"/>
  <c r="G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D443" i="1"/>
  <c r="G443" i="1" s="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D409" i="1"/>
  <c r="G409" i="1" s="1"/>
  <c r="C409" i="1"/>
  <c r="D408" i="1"/>
  <c r="H408" i="1" s="1"/>
  <c r="C408" i="1"/>
  <c r="D407" i="1"/>
  <c r="H407" i="1" s="1"/>
  <c r="C407" i="1"/>
  <c r="D406" i="1"/>
  <c r="H406" i="1" s="1"/>
  <c r="C406" i="1"/>
  <c r="D405" i="1"/>
  <c r="H405" i="1" s="1"/>
  <c r="C405" i="1"/>
  <c r="H404" i="1"/>
  <c r="G404" i="1"/>
  <c r="D404" i="1"/>
  <c r="C404" i="1"/>
  <c r="H403" i="1"/>
  <c r="D403" i="1"/>
  <c r="G403" i="1" s="1"/>
  <c r="C403" i="1"/>
  <c r="H402" i="1"/>
  <c r="G402" i="1"/>
  <c r="D402" i="1"/>
  <c r="C402" i="1"/>
  <c r="H401" i="1"/>
  <c r="G401" i="1"/>
  <c r="D401" i="1"/>
  <c r="C401" i="1"/>
  <c r="H400" i="1"/>
  <c r="D400" i="1"/>
  <c r="G400" i="1" s="1"/>
  <c r="C400" i="1"/>
  <c r="H399" i="1"/>
  <c r="D399" i="1"/>
  <c r="G399" i="1" s="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D392" i="1"/>
  <c r="G392" i="1" s="1"/>
  <c r="C392" i="1"/>
  <c r="H391" i="1"/>
  <c r="D391" i="1"/>
  <c r="G391" i="1" s="1"/>
  <c r="C391" i="1"/>
  <c r="H390" i="1"/>
  <c r="G390" i="1"/>
  <c r="D390" i="1"/>
  <c r="C390" i="1"/>
  <c r="H389" i="1"/>
  <c r="D389" i="1"/>
  <c r="G389" i="1" s="1"/>
  <c r="C389" i="1"/>
  <c r="D388" i="1"/>
  <c r="G388" i="1" s="1"/>
  <c r="C388" i="1"/>
  <c r="H387" i="1"/>
  <c r="G387" i="1"/>
  <c r="D387" i="1"/>
  <c r="C387" i="1"/>
  <c r="H386" i="1"/>
  <c r="G386" i="1"/>
  <c r="D386" i="1"/>
  <c r="C386" i="1"/>
  <c r="D385" i="1"/>
  <c r="H385" i="1" s="1"/>
  <c r="C385" i="1"/>
  <c r="D384" i="1"/>
  <c r="H384" i="1" s="1"/>
  <c r="C384" i="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G375" i="1"/>
  <c r="D375" i="1"/>
  <c r="C375" i="1"/>
  <c r="D374" i="1"/>
  <c r="H374" i="1" s="1"/>
  <c r="C374" i="1"/>
  <c r="H373" i="1"/>
  <c r="D373" i="1"/>
  <c r="G373" i="1" s="1"/>
  <c r="C373" i="1"/>
  <c r="H372" i="1"/>
  <c r="D372" i="1"/>
  <c r="G372" i="1" s="1"/>
  <c r="C372" i="1"/>
  <c r="H371" i="1"/>
  <c r="D371" i="1"/>
  <c r="G371" i="1" s="1"/>
  <c r="C371" i="1"/>
  <c r="H370" i="1"/>
  <c r="G370" i="1"/>
  <c r="D370" i="1"/>
  <c r="C370" i="1"/>
  <c r="C369" i="1"/>
  <c r="D367" i="1"/>
  <c r="H367" i="1" s="1"/>
  <c r="C367" i="1"/>
  <c r="H366" i="1"/>
  <c r="G366" i="1"/>
  <c r="D366" i="1"/>
  <c r="C366" i="1"/>
  <c r="H365" i="1"/>
  <c r="G365" i="1"/>
  <c r="D365" i="1"/>
  <c r="C365" i="1"/>
  <c r="H364" i="1"/>
  <c r="G364" i="1"/>
  <c r="D364" i="1"/>
  <c r="C364" i="1"/>
  <c r="H363" i="1"/>
  <c r="G363" i="1"/>
  <c r="D363" i="1"/>
  <c r="C363" i="1"/>
  <c r="H362" i="1"/>
  <c r="D362" i="1"/>
  <c r="G362" i="1" s="1"/>
  <c r="C362" i="1"/>
  <c r="C361" i="1"/>
  <c r="H360" i="1"/>
  <c r="D360" i="1"/>
  <c r="G360" i="1" s="1"/>
  <c r="C360" i="1"/>
  <c r="H359" i="1"/>
  <c r="D359" i="1"/>
  <c r="G359" i="1" s="1"/>
  <c r="C359" i="1"/>
  <c r="H358" i="1"/>
  <c r="D358" i="1"/>
  <c r="G358" i="1" s="1"/>
  <c r="C358" i="1"/>
  <c r="D357" i="1"/>
  <c r="G357" i="1" s="1"/>
  <c r="C357" i="1"/>
  <c r="H354" i="1"/>
  <c r="D354" i="1"/>
  <c r="G354" i="1" s="1"/>
  <c r="C354" i="1"/>
  <c r="H353" i="1"/>
  <c r="G353" i="1"/>
  <c r="D353" i="1"/>
  <c r="C353" i="1"/>
  <c r="H352" i="1"/>
  <c r="D352" i="1"/>
  <c r="G352" i="1" s="1"/>
  <c r="C352" i="1"/>
  <c r="H351" i="1"/>
  <c r="D351" i="1"/>
  <c r="G351" i="1" s="1"/>
  <c r="C351" i="1"/>
  <c r="H350" i="1"/>
  <c r="G350" i="1"/>
  <c r="D350" i="1"/>
  <c r="C350" i="1"/>
  <c r="H349" i="1"/>
  <c r="G349" i="1"/>
  <c r="D349" i="1"/>
  <c r="C349" i="1"/>
  <c r="H348" i="1"/>
  <c r="D348" i="1"/>
  <c r="G348" i="1" s="1"/>
  <c r="C348" i="1"/>
  <c r="H347" i="1"/>
  <c r="D347" i="1"/>
  <c r="G347" i="1" s="1"/>
  <c r="C347" i="1"/>
  <c r="H346" i="1"/>
  <c r="D346" i="1"/>
  <c r="G346" i="1" s="1"/>
  <c r="C346" i="1"/>
  <c r="H345" i="1"/>
  <c r="D345" i="1"/>
  <c r="G345" i="1" s="1"/>
  <c r="C345" i="1"/>
  <c r="G344" i="1"/>
  <c r="D344" i="1"/>
  <c r="H344" i="1" s="1"/>
  <c r="C344" i="1"/>
  <c r="H343" i="1"/>
  <c r="D343" i="1"/>
  <c r="G343" i="1" s="1"/>
  <c r="C343" i="1"/>
  <c r="H342" i="1"/>
  <c r="D342" i="1"/>
  <c r="G342" i="1" s="1"/>
  <c r="C342" i="1"/>
  <c r="H341" i="1"/>
  <c r="G341" i="1"/>
  <c r="D341" i="1"/>
  <c r="C341" i="1"/>
  <c r="H340" i="1"/>
  <c r="D340" i="1"/>
  <c r="G340" i="1" s="1"/>
  <c r="C340" i="1"/>
  <c r="H339" i="1"/>
  <c r="D339" i="1"/>
  <c r="G339" i="1" s="1"/>
  <c r="C339" i="1"/>
  <c r="H338" i="1"/>
  <c r="D338" i="1"/>
  <c r="G338" i="1" s="1"/>
  <c r="C338" i="1"/>
  <c r="H337" i="1"/>
  <c r="D337" i="1"/>
  <c r="G337" i="1" s="1"/>
  <c r="C337" i="1"/>
  <c r="D336" i="1"/>
  <c r="H336" i="1" s="1"/>
  <c r="C336" i="1"/>
  <c r="D335" i="1"/>
  <c r="H335" i="1" s="1"/>
  <c r="C335" i="1"/>
  <c r="H334" i="1"/>
  <c r="D334" i="1"/>
  <c r="G334" i="1" s="1"/>
  <c r="C334" i="1"/>
  <c r="H333" i="1"/>
  <c r="D333" i="1"/>
  <c r="G333" i="1" s="1"/>
  <c r="C333" i="1"/>
  <c r="H332" i="1"/>
  <c r="D332" i="1"/>
  <c r="G332" i="1" s="1"/>
  <c r="C332" i="1"/>
  <c r="C331" i="1"/>
  <c r="H330" i="1"/>
  <c r="D330" i="1"/>
  <c r="G330" i="1" s="1"/>
  <c r="C330" i="1"/>
  <c r="H329" i="1"/>
  <c r="D329" i="1"/>
  <c r="G329" i="1" s="1"/>
  <c r="C329" i="1"/>
  <c r="H328" i="1"/>
  <c r="G328" i="1"/>
  <c r="D328" i="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G318" i="1"/>
  <c r="D318" i="1"/>
  <c r="C318" i="1"/>
  <c r="D317" i="1"/>
  <c r="H317" i="1" s="1"/>
  <c r="C317" i="1"/>
  <c r="H315" i="1"/>
  <c r="G315" i="1"/>
  <c r="D315" i="1"/>
  <c r="C315" i="1"/>
  <c r="H314" i="1"/>
  <c r="D314" i="1"/>
  <c r="G314" i="1" s="1"/>
  <c r="C314" i="1"/>
  <c r="H313" i="1"/>
  <c r="G313" i="1"/>
  <c r="D313" i="1"/>
  <c r="C313" i="1"/>
  <c r="H312" i="1"/>
  <c r="G312" i="1"/>
  <c r="D312" i="1"/>
  <c r="C312" i="1"/>
  <c r="H311" i="1"/>
  <c r="G311" i="1"/>
  <c r="D311" i="1"/>
  <c r="C311" i="1"/>
  <c r="H310" i="1"/>
  <c r="D310" i="1"/>
  <c r="G310" i="1" s="1"/>
  <c r="C310" i="1"/>
  <c r="D309" i="1"/>
  <c r="G309" i="1" s="1"/>
  <c r="C309" i="1"/>
  <c r="H308" i="1"/>
  <c r="D308" i="1"/>
  <c r="G308" i="1" s="1"/>
  <c r="C308" i="1"/>
  <c r="H307" i="1"/>
  <c r="D307" i="1"/>
  <c r="G307" i="1" s="1"/>
  <c r="C307" i="1"/>
  <c r="D306" i="1"/>
  <c r="G306" i="1" s="1"/>
  <c r="C306" i="1"/>
  <c r="D305" i="1"/>
  <c r="G305" i="1" s="1"/>
  <c r="C305" i="1"/>
  <c r="D302" i="1"/>
  <c r="H302" i="1" s="1"/>
  <c r="C302" i="1"/>
  <c r="D301" i="1"/>
  <c r="H301" i="1" s="1"/>
  <c r="C301" i="1"/>
  <c r="D300" i="1"/>
  <c r="H300" i="1" s="1"/>
  <c r="C300" i="1"/>
  <c r="D299" i="1"/>
  <c r="H299" i="1" s="1"/>
  <c r="C299" i="1"/>
  <c r="H298" i="1"/>
  <c r="G298" i="1"/>
  <c r="D298" i="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D282" i="1"/>
  <c r="G282" i="1" s="1"/>
  <c r="C282" i="1"/>
  <c r="H281" i="1"/>
  <c r="G281" i="1"/>
  <c r="D281" i="1"/>
  <c r="C281" i="1"/>
  <c r="H280" i="1"/>
  <c r="D280" i="1"/>
  <c r="G280" i="1" s="1"/>
  <c r="C280" i="1"/>
  <c r="D279" i="1"/>
  <c r="G279" i="1" s="1"/>
  <c r="C279" i="1"/>
  <c r="H278" i="1"/>
  <c r="G278" i="1"/>
  <c r="D278" i="1"/>
  <c r="C278" i="1"/>
  <c r="H277" i="1"/>
  <c r="D277" i="1"/>
  <c r="G277" i="1" s="1"/>
  <c r="C277" i="1"/>
  <c r="H276" i="1"/>
  <c r="D276" i="1"/>
  <c r="G276" i="1" s="1"/>
  <c r="C276" i="1"/>
  <c r="H275" i="1"/>
  <c r="D275" i="1"/>
  <c r="G275" i="1" s="1"/>
  <c r="C275" i="1"/>
  <c r="D274" i="1"/>
  <c r="G274" i="1" s="1"/>
  <c r="C274" i="1"/>
  <c r="H273" i="1"/>
  <c r="D273" i="1"/>
  <c r="G273" i="1" s="1"/>
  <c r="C273" i="1"/>
  <c r="H272" i="1"/>
  <c r="G272" i="1"/>
  <c r="D272" i="1"/>
  <c r="C272" i="1"/>
  <c r="H271" i="1"/>
  <c r="G271" i="1"/>
  <c r="D271" i="1"/>
  <c r="C271" i="1"/>
  <c r="H270" i="1"/>
  <c r="G270" i="1"/>
  <c r="D270" i="1"/>
  <c r="C270" i="1"/>
  <c r="C269" i="1"/>
  <c r="D268" i="1"/>
  <c r="G268" i="1" s="1"/>
  <c r="C268" i="1"/>
  <c r="H267" i="1"/>
  <c r="G267" i="1"/>
  <c r="D267" i="1"/>
  <c r="C267" i="1"/>
  <c r="H266" i="1"/>
  <c r="G266" i="1"/>
  <c r="D266" i="1"/>
  <c r="C266" i="1"/>
  <c r="D265" i="1"/>
  <c r="G265" i="1" s="1"/>
  <c r="C265" i="1"/>
  <c r="H264" i="1"/>
  <c r="G264" i="1"/>
  <c r="D264" i="1"/>
  <c r="C264" i="1"/>
  <c r="H263" i="1"/>
  <c r="G263" i="1"/>
  <c r="D263" i="1"/>
  <c r="C263" i="1"/>
  <c r="H262" i="1"/>
  <c r="G262" i="1"/>
  <c r="D262" i="1"/>
  <c r="C262" i="1"/>
  <c r="H261" i="1"/>
  <c r="D261" i="1"/>
  <c r="G261" i="1" s="1"/>
  <c r="C261" i="1"/>
  <c r="H260" i="1"/>
  <c r="D260" i="1"/>
  <c r="G260" i="1" s="1"/>
  <c r="C260" i="1"/>
  <c r="D259" i="1"/>
  <c r="H259" i="1" s="1"/>
  <c r="C259" i="1"/>
  <c r="C258" i="1"/>
  <c r="H257" i="1"/>
  <c r="D257" i="1"/>
  <c r="G257" i="1" s="1"/>
  <c r="C257" i="1"/>
  <c r="H256" i="1"/>
  <c r="D256" i="1"/>
  <c r="G256" i="1" s="1"/>
  <c r="C256" i="1"/>
  <c r="H255" i="1"/>
  <c r="D255" i="1"/>
  <c r="G255" i="1" s="1"/>
  <c r="C255" i="1"/>
  <c r="H254" i="1"/>
  <c r="G254" i="1"/>
  <c r="D254" i="1"/>
  <c r="C254" i="1"/>
  <c r="D253" i="1"/>
  <c r="G253" i="1" s="1"/>
  <c r="C253" i="1"/>
  <c r="H252" i="1"/>
  <c r="D252" i="1"/>
  <c r="G252" i="1" s="1"/>
  <c r="C252" i="1"/>
  <c r="H251" i="1"/>
  <c r="G251" i="1"/>
  <c r="D251" i="1"/>
  <c r="C251" i="1"/>
  <c r="H250" i="1"/>
  <c r="G250" i="1"/>
  <c r="D250" i="1"/>
  <c r="C250" i="1"/>
  <c r="D249" i="1"/>
  <c r="H249" i="1" s="1"/>
  <c r="C249" i="1"/>
  <c r="H248" i="1"/>
  <c r="D248" i="1"/>
  <c r="G248" i="1" s="1"/>
  <c r="C248" i="1"/>
  <c r="H247" i="1"/>
  <c r="D247" i="1"/>
  <c r="G247" i="1" s="1"/>
  <c r="C247" i="1"/>
  <c r="H246" i="1"/>
  <c r="D246" i="1"/>
  <c r="G246" i="1" s="1"/>
  <c r="C246" i="1"/>
  <c r="H245" i="1"/>
  <c r="G245" i="1"/>
  <c r="D245" i="1"/>
  <c r="C245" i="1"/>
  <c r="H244" i="1"/>
  <c r="G244" i="1"/>
  <c r="D244" i="1"/>
  <c r="C244" i="1"/>
  <c r="H243" i="1"/>
  <c r="D243" i="1"/>
  <c r="G243" i="1" s="1"/>
  <c r="C243" i="1"/>
  <c r="G242" i="1"/>
  <c r="D242" i="1"/>
  <c r="H242" i="1" s="1"/>
  <c r="C242" i="1"/>
  <c r="D241" i="1"/>
  <c r="C241" i="1"/>
  <c r="H241" i="1" s="1"/>
  <c r="D240" i="1"/>
  <c r="C240" i="1"/>
  <c r="H240" i="1" s="1"/>
  <c r="D239" i="1"/>
  <c r="G239" i="1" s="1"/>
  <c r="C239" i="1"/>
  <c r="D238" i="1"/>
  <c r="C238" i="1"/>
  <c r="H237" i="1"/>
  <c r="G237" i="1"/>
  <c r="D237" i="1"/>
  <c r="C237" i="1"/>
  <c r="H236" i="1"/>
  <c r="G236" i="1"/>
  <c r="D236" i="1"/>
  <c r="C236" i="1"/>
  <c r="D235" i="1"/>
  <c r="H235" i="1" s="1"/>
  <c r="C235" i="1"/>
  <c r="H234" i="1"/>
  <c r="G234" i="1"/>
  <c r="D234" i="1"/>
  <c r="C234" i="1"/>
  <c r="D233" i="1"/>
  <c r="H233" i="1" s="1"/>
  <c r="C233" i="1"/>
  <c r="D232" i="1"/>
  <c r="H232" i="1" s="1"/>
  <c r="C232" i="1"/>
  <c r="H231" i="1"/>
  <c r="D231" i="1"/>
  <c r="G231" i="1" s="1"/>
  <c r="C231" i="1"/>
  <c r="C230" i="1"/>
  <c r="H229" i="1"/>
  <c r="D229" i="1"/>
  <c r="G229" i="1" s="1"/>
  <c r="C229" i="1"/>
  <c r="H228" i="1"/>
  <c r="D228" i="1"/>
  <c r="G228" i="1" s="1"/>
  <c r="C228" i="1"/>
  <c r="H227" i="1"/>
  <c r="G227" i="1"/>
  <c r="D227" i="1"/>
  <c r="C227" i="1"/>
  <c r="H225" i="1"/>
  <c r="D225" i="1"/>
  <c r="G225" i="1" s="1"/>
  <c r="C225" i="1"/>
  <c r="D224" i="1"/>
  <c r="H224" i="1" s="1"/>
  <c r="C224" i="1"/>
  <c r="H223" i="1"/>
  <c r="D223" i="1"/>
  <c r="G223" i="1" s="1"/>
  <c r="C223" i="1"/>
  <c r="H222" i="1"/>
  <c r="D222" i="1"/>
  <c r="G222" i="1" s="1"/>
  <c r="C222" i="1"/>
  <c r="D221" i="1"/>
  <c r="G221" i="1" s="1"/>
  <c r="C221" i="1"/>
  <c r="H220" i="1"/>
  <c r="D220" i="1"/>
  <c r="G220" i="1" s="1"/>
  <c r="C220" i="1"/>
  <c r="H219" i="1"/>
  <c r="D219" i="1"/>
  <c r="G219" i="1" s="1"/>
  <c r="C219" i="1"/>
  <c r="H218" i="1"/>
  <c r="G218" i="1"/>
  <c r="D218" i="1"/>
  <c r="C218" i="1"/>
  <c r="D217" i="1"/>
  <c r="H217" i="1" s="1"/>
  <c r="C217" i="1"/>
  <c r="H216" i="1"/>
  <c r="D216" i="1"/>
  <c r="G216" i="1" s="1"/>
  <c r="C216" i="1"/>
  <c r="H215" i="1"/>
  <c r="D215" i="1"/>
  <c r="G215" i="1" s="1"/>
  <c r="C215" i="1"/>
  <c r="H214" i="1"/>
  <c r="D214" i="1"/>
  <c r="G214" i="1" s="1"/>
  <c r="C214" i="1"/>
  <c r="H213" i="1"/>
  <c r="G213" i="1"/>
  <c r="D213" i="1"/>
  <c r="C213" i="1"/>
  <c r="D212" i="1"/>
  <c r="H212" i="1" s="1"/>
  <c r="C212" i="1"/>
  <c r="D211" i="1"/>
  <c r="H211" i="1" s="1"/>
  <c r="C211" i="1"/>
  <c r="D210" i="1"/>
  <c r="H210" i="1" s="1"/>
  <c r="C210" i="1"/>
  <c r="H209" i="1"/>
  <c r="D209" i="1"/>
  <c r="G209" i="1" s="1"/>
  <c r="C209" i="1"/>
  <c r="H208" i="1"/>
  <c r="D208" i="1"/>
  <c r="G208" i="1" s="1"/>
  <c r="C208" i="1"/>
  <c r="H207" i="1"/>
  <c r="D207" i="1"/>
  <c r="G207" i="1" s="1"/>
  <c r="C207" i="1"/>
  <c r="H206" i="1"/>
  <c r="G206" i="1"/>
  <c r="D206" i="1"/>
  <c r="C206" i="1"/>
  <c r="H205" i="1"/>
  <c r="G205" i="1"/>
  <c r="D205" i="1"/>
  <c r="C205" i="1"/>
  <c r="D204" i="1"/>
  <c r="G204" i="1" s="1"/>
  <c r="C204" i="1"/>
  <c r="H203" i="1"/>
  <c r="D203" i="1"/>
  <c r="G203" i="1" s="1"/>
  <c r="C203" i="1"/>
  <c r="H202" i="1"/>
  <c r="D202" i="1"/>
  <c r="G202" i="1" s="1"/>
  <c r="C202" i="1"/>
  <c r="H201" i="1"/>
  <c r="G201" i="1"/>
  <c r="D201" i="1"/>
  <c r="C201" i="1"/>
  <c r="D200" i="1"/>
  <c r="H200" i="1" s="1"/>
  <c r="C200" i="1"/>
  <c r="D199" i="1"/>
  <c r="H199" i="1" s="1"/>
  <c r="C199" i="1"/>
  <c r="C198"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G191" i="1"/>
  <c r="D191" i="1"/>
  <c r="C191" i="1"/>
  <c r="D190" i="1"/>
  <c r="H190" i="1" s="1"/>
  <c r="C190" i="1"/>
  <c r="D189" i="1"/>
  <c r="G189" i="1" s="1"/>
  <c r="C189" i="1"/>
  <c r="H189" i="1" s="1"/>
  <c r="H188" i="1"/>
  <c r="D188" i="1"/>
  <c r="G188" i="1" s="1"/>
  <c r="C188" i="1"/>
  <c r="D187" i="1"/>
  <c r="C187" i="1"/>
  <c r="H187" i="1" s="1"/>
  <c r="D186" i="1"/>
  <c r="C186" i="1"/>
  <c r="H186" i="1" s="1"/>
  <c r="D185" i="1"/>
  <c r="C185" i="1"/>
  <c r="G185" i="1" s="1"/>
  <c r="H184" i="1"/>
  <c r="G184" i="1"/>
  <c r="D184" i="1"/>
  <c r="C184" i="1"/>
  <c r="H183" i="1"/>
  <c r="D183" i="1"/>
  <c r="G183" i="1" s="1"/>
  <c r="C183" i="1"/>
  <c r="H182" i="1"/>
  <c r="D182" i="1"/>
  <c r="G182" i="1" s="1"/>
  <c r="C182" i="1"/>
  <c r="H181" i="1"/>
  <c r="G181" i="1"/>
  <c r="D181" i="1"/>
  <c r="C181" i="1"/>
  <c r="H180" i="1"/>
  <c r="G180" i="1"/>
  <c r="D180" i="1"/>
  <c r="C180" i="1"/>
  <c r="H179" i="1"/>
  <c r="D179" i="1"/>
  <c r="G179" i="1" s="1"/>
  <c r="C179" i="1"/>
  <c r="H178" i="1"/>
  <c r="D178" i="1"/>
  <c r="G178" i="1" s="1"/>
  <c r="C178" i="1"/>
  <c r="H177" i="1"/>
  <c r="D177" i="1"/>
  <c r="G177" i="1" s="1"/>
  <c r="C177" i="1"/>
  <c r="H176" i="1"/>
  <c r="G176" i="1"/>
  <c r="D176" i="1"/>
  <c r="C176" i="1"/>
  <c r="H175" i="1"/>
  <c r="D175" i="1"/>
  <c r="G175" i="1" s="1"/>
  <c r="C175" i="1"/>
  <c r="D174" i="1"/>
  <c r="H174" i="1" s="1"/>
  <c r="C174" i="1"/>
  <c r="H173" i="1"/>
  <c r="D173" i="1"/>
  <c r="G173" i="1" s="1"/>
  <c r="C173" i="1"/>
  <c r="H172" i="1"/>
  <c r="D172" i="1"/>
  <c r="G172" i="1" s="1"/>
  <c r="C172" i="1"/>
  <c r="H171" i="1"/>
  <c r="D171" i="1"/>
  <c r="G171" i="1" s="1"/>
  <c r="C171" i="1"/>
  <c r="H170" i="1"/>
  <c r="D170" i="1"/>
  <c r="G170" i="1" s="1"/>
  <c r="C170"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H156" i="1" s="1"/>
  <c r="C156" i="1"/>
  <c r="H155" i="1"/>
  <c r="G155" i="1"/>
  <c r="D155" i="1"/>
  <c r="C155" i="1"/>
  <c r="H154" i="1"/>
  <c r="D154" i="1"/>
  <c r="G154" i="1" s="1"/>
  <c r="C154" i="1"/>
  <c r="H153" i="1"/>
  <c r="G153" i="1"/>
  <c r="D153" i="1"/>
  <c r="C153" i="1"/>
  <c r="H152" i="1"/>
  <c r="G152" i="1"/>
  <c r="D152" i="1"/>
  <c r="C152" i="1"/>
  <c r="H151" i="1"/>
  <c r="D151" i="1"/>
  <c r="G151" i="1" s="1"/>
  <c r="C151" i="1"/>
  <c r="D150" i="1"/>
  <c r="G150" i="1" s="1"/>
  <c r="C150" i="1"/>
  <c r="H147" i="1"/>
  <c r="G147" i="1"/>
  <c r="D147" i="1"/>
  <c r="C147"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D137" i="1"/>
  <c r="G137" i="1" s="1"/>
  <c r="C137" i="1"/>
  <c r="C136" i="1"/>
  <c r="H135" i="1"/>
  <c r="D135" i="1"/>
  <c r="G135" i="1" s="1"/>
  <c r="C135" i="1"/>
  <c r="H134" i="1"/>
  <c r="D134" i="1"/>
  <c r="G134" i="1" s="1"/>
  <c r="C134" i="1"/>
  <c r="H133" i="1"/>
  <c r="D133" i="1"/>
  <c r="G133" i="1" s="1"/>
  <c r="C133" i="1"/>
  <c r="H132" i="1"/>
  <c r="D132" i="1"/>
  <c r="G132" i="1" s="1"/>
  <c r="C132" i="1"/>
  <c r="H131" i="1"/>
  <c r="D131" i="1"/>
  <c r="G131" i="1" s="1"/>
  <c r="C131" i="1"/>
  <c r="H130" i="1"/>
  <c r="D130" i="1"/>
  <c r="G130" i="1" s="1"/>
  <c r="C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D121" i="1"/>
  <c r="H121" i="1" s="1"/>
  <c r="C121" i="1"/>
  <c r="D120" i="1"/>
  <c r="C120" i="1"/>
  <c r="H120" i="1" s="1"/>
  <c r="H119" i="1"/>
  <c r="G119" i="1"/>
  <c r="D119" i="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D100" i="1"/>
  <c r="G100" i="1" s="1"/>
  <c r="C100" i="1"/>
  <c r="H99" i="1"/>
  <c r="G99" i="1"/>
  <c r="D99" i="1"/>
  <c r="C99" i="1"/>
  <c r="H98" i="1"/>
  <c r="D98" i="1"/>
  <c r="G98" i="1" s="1"/>
  <c r="C98" i="1"/>
  <c r="H97" i="1"/>
  <c r="D97" i="1"/>
  <c r="G97" i="1" s="1"/>
  <c r="C97" i="1"/>
  <c r="H96" i="1"/>
  <c r="D96" i="1"/>
  <c r="G96" i="1" s="1"/>
  <c r="C96" i="1"/>
  <c r="H95" i="1"/>
  <c r="G95" i="1"/>
  <c r="D95" i="1"/>
  <c r="C95" i="1"/>
  <c r="G94" i="1"/>
  <c r="D94" i="1"/>
  <c r="H94" i="1" s="1"/>
  <c r="C94" i="1"/>
  <c r="H93" i="1"/>
  <c r="G93" i="1"/>
  <c r="D93" i="1"/>
  <c r="C93" i="1"/>
  <c r="H92" i="1"/>
  <c r="G92" i="1"/>
  <c r="D92" i="1"/>
  <c r="C92" i="1"/>
  <c r="D91" i="1"/>
  <c r="H91" i="1" s="1"/>
  <c r="C91" i="1"/>
  <c r="H90" i="1"/>
  <c r="G90" i="1"/>
  <c r="D90" i="1"/>
  <c r="C90" i="1"/>
  <c r="H89" i="1"/>
  <c r="G89" i="1"/>
  <c r="D89" i="1"/>
  <c r="C89" i="1"/>
  <c r="H88" i="1"/>
  <c r="G88" i="1"/>
  <c r="D88" i="1"/>
  <c r="C88" i="1"/>
  <c r="C87" i="1"/>
  <c r="H86" i="1"/>
  <c r="G86" i="1"/>
  <c r="D86" i="1"/>
  <c r="C86" i="1"/>
  <c r="H85" i="1"/>
  <c r="G85" i="1"/>
  <c r="D85" i="1"/>
  <c r="C85" i="1"/>
  <c r="H84" i="1"/>
  <c r="G84" i="1"/>
  <c r="D84" i="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D73" i="1"/>
  <c r="H73" i="1" s="1"/>
  <c r="C73" i="1"/>
  <c r="D72" i="1"/>
  <c r="G72" i="1" s="1"/>
  <c r="C72" i="1"/>
  <c r="H71" i="1"/>
  <c r="G71" i="1"/>
  <c r="D71" i="1"/>
  <c r="C71" i="1"/>
  <c r="D70" i="1"/>
  <c r="G70" i="1" s="1"/>
  <c r="C70" i="1"/>
  <c r="D69" i="1"/>
  <c r="G69" i="1" s="1"/>
  <c r="C69" i="1"/>
  <c r="H68" i="1"/>
  <c r="G68" i="1"/>
  <c r="D68" i="1"/>
  <c r="C68" i="1"/>
  <c r="H67" i="1"/>
  <c r="D67" i="1"/>
  <c r="G67" i="1" s="1"/>
  <c r="C67" i="1"/>
  <c r="H66" i="1"/>
  <c r="D66" i="1"/>
  <c r="G66" i="1" s="1"/>
  <c r="C66" i="1"/>
  <c r="H65" i="1"/>
  <c r="D65" i="1"/>
  <c r="G65" i="1" s="1"/>
  <c r="C65" i="1"/>
  <c r="C64" i="1"/>
  <c r="H63" i="1"/>
  <c r="D63" i="1"/>
  <c r="G63" i="1" s="1"/>
  <c r="C63" i="1"/>
  <c r="H62" i="1"/>
  <c r="D62" i="1"/>
  <c r="G62" i="1" s="1"/>
  <c r="C62" i="1"/>
  <c r="H61" i="1"/>
  <c r="D61" i="1"/>
  <c r="G61" i="1" s="1"/>
  <c r="C61" i="1"/>
  <c r="D60" i="1"/>
  <c r="G60" i="1" s="1"/>
  <c r="C60" i="1"/>
  <c r="H59" i="1"/>
  <c r="D59" i="1"/>
  <c r="G59" i="1" s="1"/>
  <c r="C59" i="1"/>
  <c r="H58" i="1"/>
  <c r="G58" i="1"/>
  <c r="D58" i="1"/>
  <c r="C58" i="1"/>
  <c r="H57" i="1"/>
  <c r="G57" i="1"/>
  <c r="D57" i="1"/>
  <c r="C57" i="1"/>
  <c r="H56" i="1"/>
  <c r="G56" i="1"/>
  <c r="D56" i="1"/>
  <c r="C56" i="1"/>
  <c r="H55" i="1"/>
  <c r="G55" i="1"/>
  <c r="D55" i="1"/>
  <c r="C55" i="1"/>
  <c r="H54" i="1"/>
  <c r="G54" i="1"/>
  <c r="D54" i="1"/>
  <c r="C54" i="1"/>
  <c r="H53" i="1"/>
  <c r="D53" i="1"/>
  <c r="G53" i="1" s="1"/>
  <c r="C53" i="1"/>
  <c r="H52" i="1"/>
  <c r="D52" i="1"/>
  <c r="G52" i="1" s="1"/>
  <c r="C52" i="1"/>
  <c r="D51" i="1"/>
  <c r="H51" i="1" s="1"/>
  <c r="C51" i="1"/>
  <c r="H50" i="1"/>
  <c r="D50" i="1"/>
  <c r="G50" i="1" s="1"/>
  <c r="C50" i="1"/>
  <c r="D49" i="1"/>
  <c r="G49" i="1" s="1"/>
  <c r="C49" i="1"/>
  <c r="H48" i="1"/>
  <c r="D48" i="1"/>
  <c r="G48" i="1" s="1"/>
  <c r="C48" i="1"/>
  <c r="H47" i="1"/>
  <c r="D47" i="1"/>
  <c r="G47" i="1" s="1"/>
  <c r="C47" i="1"/>
  <c r="H46" i="1"/>
  <c r="G46" i="1"/>
  <c r="D46" i="1"/>
  <c r="C46" i="1"/>
  <c r="H44" i="1"/>
  <c r="G44" i="1"/>
  <c r="D44" i="1"/>
  <c r="C44" i="1"/>
  <c r="H43" i="1"/>
  <c r="D43" i="1"/>
  <c r="G43" i="1" s="1"/>
  <c r="C43" i="1"/>
  <c r="H42" i="1"/>
  <c r="D42" i="1"/>
  <c r="G42" i="1" s="1"/>
  <c r="C42" i="1"/>
  <c r="H41" i="1"/>
  <c r="D41" i="1"/>
  <c r="G41" i="1" s="1"/>
  <c r="C41" i="1"/>
  <c r="H40" i="1"/>
  <c r="G40" i="1"/>
  <c r="D40" i="1"/>
  <c r="C40" i="1"/>
  <c r="H39" i="1"/>
  <c r="D39" i="1"/>
  <c r="G39" i="1" s="1"/>
  <c r="C39" i="1"/>
  <c r="H38" i="1"/>
  <c r="D38" i="1"/>
  <c r="G38" i="1" s="1"/>
  <c r="C38" i="1"/>
  <c r="H37" i="1"/>
  <c r="D37" i="1"/>
  <c r="G37" i="1" s="1"/>
  <c r="C37" i="1"/>
  <c r="H36" i="1"/>
  <c r="G36" i="1"/>
  <c r="D36" i="1"/>
  <c r="C36" i="1"/>
  <c r="G35" i="1"/>
  <c r="D35" i="1"/>
  <c r="H35" i="1" s="1"/>
  <c r="C35" i="1"/>
  <c r="H34" i="1"/>
  <c r="D34" i="1"/>
  <c r="G34" i="1" s="1"/>
  <c r="C34" i="1"/>
  <c r="H33" i="1"/>
  <c r="G33" i="1"/>
  <c r="D33" i="1"/>
  <c r="C33" i="1"/>
  <c r="H32" i="1"/>
  <c r="G32" i="1"/>
  <c r="D32" i="1"/>
  <c r="C32" i="1"/>
  <c r="H31" i="1"/>
  <c r="D31" i="1"/>
  <c r="G31" i="1" s="1"/>
  <c r="C31" i="1"/>
  <c r="H30" i="1"/>
  <c r="G30" i="1"/>
  <c r="D30" i="1"/>
  <c r="C30" i="1"/>
  <c r="H29" i="1"/>
  <c r="G29" i="1"/>
  <c r="D29" i="1"/>
  <c r="C29" i="1"/>
  <c r="H28" i="1"/>
  <c r="D28" i="1"/>
  <c r="G28" i="1" s="1"/>
  <c r="C28" i="1"/>
  <c r="H27" i="1"/>
  <c r="D27" i="1"/>
  <c r="G27" i="1" s="1"/>
  <c r="C27" i="1"/>
  <c r="H26" i="1"/>
  <c r="G26" i="1"/>
  <c r="D26" i="1"/>
  <c r="C26" i="1"/>
  <c r="D25" i="1"/>
  <c r="G25" i="1" s="1"/>
  <c r="C25" i="1"/>
  <c r="H24" i="1"/>
  <c r="D24" i="1"/>
  <c r="G24" i="1" s="1"/>
  <c r="C24" i="1"/>
  <c r="H23" i="1"/>
  <c r="G23" i="1"/>
  <c r="D23" i="1"/>
  <c r="C23" i="1"/>
  <c r="H22" i="1"/>
  <c r="G22" i="1"/>
  <c r="D22" i="1"/>
  <c r="C22" i="1"/>
  <c r="H21" i="1"/>
  <c r="G21" i="1"/>
  <c r="D21" i="1"/>
  <c r="C21" i="1"/>
  <c r="H20" i="1"/>
  <c r="G20" i="1"/>
  <c r="D20" i="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D9" i="1"/>
  <c r="H9" i="1" s="1"/>
  <c r="C9" i="1"/>
  <c r="H8" i="1"/>
  <c r="D8" i="1"/>
  <c r="G8" i="1" s="1"/>
  <c r="C8" i="1"/>
  <c r="H7" i="1"/>
  <c r="G7" i="1"/>
  <c r="D7" i="1"/>
  <c r="C7" i="1"/>
  <c r="H6" i="1"/>
  <c r="D6" i="1"/>
  <c r="G6" i="1" s="1"/>
  <c r="C6" i="1"/>
  <c r="H5" i="1"/>
  <c r="D5" i="1"/>
  <c r="G5" i="1" s="1"/>
  <c r="C5" i="1"/>
  <c r="D4" i="1"/>
  <c r="G4" i="1" s="1"/>
  <c r="C4" i="1"/>
  <c r="E312" i="9" l="1"/>
  <c r="H1686" i="1"/>
  <c r="G1685" i="1"/>
  <c r="H1681" i="1"/>
  <c r="G1681" i="1"/>
  <c r="E320" i="9"/>
  <c r="B320" i="9" s="1"/>
  <c r="E324" i="9"/>
  <c r="B324" i="9" s="1"/>
  <c r="H1614" i="1"/>
  <c r="G1617" i="1"/>
  <c r="G1616" i="1"/>
  <c r="G1613" i="1"/>
  <c r="G1612" i="1"/>
  <c r="G1609" i="1"/>
  <c r="G1605" i="1"/>
  <c r="H1602" i="1"/>
  <c r="G1602" i="1"/>
  <c r="G1601" i="1"/>
  <c r="G1600" i="1"/>
  <c r="G1596" i="1"/>
  <c r="D6" i="8"/>
  <c r="C1583" i="1" s="1"/>
  <c r="G1583" i="1" s="1"/>
  <c r="G1594" i="1"/>
  <c r="G1590" i="1"/>
  <c r="G1586" i="1"/>
  <c r="G1585" i="1"/>
  <c r="J1580" i="1"/>
  <c r="I1580" i="1"/>
  <c r="J1578" i="1"/>
  <c r="D38" i="7"/>
  <c r="H1577" i="1"/>
  <c r="H1572" i="1"/>
  <c r="H1569" i="1"/>
  <c r="H1567" i="1"/>
  <c r="G1565" i="1"/>
  <c r="J1565" i="1"/>
  <c r="D22" i="7"/>
  <c r="H34" i="3" s="1"/>
  <c r="H1560" i="1"/>
  <c r="J1558" i="1"/>
  <c r="J1557" i="1"/>
  <c r="H1552" i="1"/>
  <c r="H1547" i="1"/>
  <c r="G1550" i="1"/>
  <c r="D6" i="7"/>
  <c r="H1548" i="1"/>
  <c r="I1548" i="1" s="1"/>
  <c r="J1546" i="1"/>
  <c r="H1545" i="1"/>
  <c r="G1544" i="1"/>
  <c r="H1541" i="1"/>
  <c r="H1540" i="1"/>
  <c r="G1577" i="1"/>
  <c r="G1578" i="1"/>
  <c r="H1578" i="1"/>
  <c r="E38" i="7"/>
  <c r="D1571" i="1" s="1"/>
  <c r="J1576" i="1"/>
  <c r="H1575" i="1"/>
  <c r="I1575" i="1" s="1"/>
  <c r="G1572" i="1"/>
  <c r="G1573" i="1"/>
  <c r="I1573" i="1" s="1"/>
  <c r="H1573" i="1"/>
  <c r="G1567" i="1"/>
  <c r="J1570" i="1"/>
  <c r="E22" i="7"/>
  <c r="J1562" i="1"/>
  <c r="G1560" i="1"/>
  <c r="J1560" i="1"/>
  <c r="I34" i="3"/>
  <c r="D1555" i="1"/>
  <c r="J1554" i="1"/>
  <c r="J1552" i="1"/>
  <c r="J1547" i="1"/>
  <c r="H1550" i="1"/>
  <c r="G1547" i="1"/>
  <c r="J1550" i="1"/>
  <c r="G1548" i="1"/>
  <c r="E6" i="7"/>
  <c r="D1539" i="1" s="1"/>
  <c r="I1546" i="1"/>
  <c r="H1544" i="1"/>
  <c r="I1544" i="1" s="1"/>
  <c r="G1540" i="1"/>
  <c r="H1542" i="1"/>
  <c r="I1542" i="1" s="1"/>
  <c r="G1536" i="1"/>
  <c r="G1535" i="1"/>
  <c r="G1533" i="1"/>
  <c r="G1532" i="1"/>
  <c r="G1530" i="1"/>
  <c r="G1528" i="1"/>
  <c r="G1525" i="1"/>
  <c r="G1527" i="1"/>
  <c r="G1524" i="1"/>
  <c r="G1522" i="1"/>
  <c r="G1520" i="1"/>
  <c r="D1518" i="1"/>
  <c r="G1518" i="1" s="1"/>
  <c r="G1517" i="1"/>
  <c r="G1514" i="1"/>
  <c r="G1516" i="1"/>
  <c r="G1512" i="1"/>
  <c r="F114" i="6"/>
  <c r="G1511" i="1"/>
  <c r="G1504" i="1"/>
  <c r="G1509" i="1"/>
  <c r="G1508" i="1"/>
  <c r="G1507" i="1"/>
  <c r="G1506" i="1"/>
  <c r="G1503" i="1"/>
  <c r="G1502" i="1"/>
  <c r="G1501" i="1"/>
  <c r="G1500" i="1"/>
  <c r="G1499" i="1"/>
  <c r="G1498" i="1"/>
  <c r="G1496" i="1"/>
  <c r="E89" i="6"/>
  <c r="D1485" i="1" s="1"/>
  <c r="H1485" i="1" s="1"/>
  <c r="G1495" i="1"/>
  <c r="G1493" i="1"/>
  <c r="G1492" i="1"/>
  <c r="G1491" i="1"/>
  <c r="G1490" i="1"/>
  <c r="G1488" i="1"/>
  <c r="D1486" i="1"/>
  <c r="G1486" i="1" s="1"/>
  <c r="G1485" i="1"/>
  <c r="G1487" i="1"/>
  <c r="G1479" i="1"/>
  <c r="G1483" i="1"/>
  <c r="G1481" i="1"/>
  <c r="G1478" i="1"/>
  <c r="G1480" i="1"/>
  <c r="G1477" i="1"/>
  <c r="G1476" i="1"/>
  <c r="G1475" i="1"/>
  <c r="G1473" i="1"/>
  <c r="G1471" i="1"/>
  <c r="G1472" i="1"/>
  <c r="G1469" i="1"/>
  <c r="G1468" i="1"/>
  <c r="G1467" i="1"/>
  <c r="G1465" i="1"/>
  <c r="G1462" i="1"/>
  <c r="G1464" i="1"/>
  <c r="G1463" i="1"/>
  <c r="G1461" i="1"/>
  <c r="G1460" i="1"/>
  <c r="G1459" i="1"/>
  <c r="G1457" i="1"/>
  <c r="G1456" i="1"/>
  <c r="G1455" i="1"/>
  <c r="G1454" i="1"/>
  <c r="G1453" i="1"/>
  <c r="G1452" i="1"/>
  <c r="G1451" i="1"/>
  <c r="G1449" i="1"/>
  <c r="G1446" i="1"/>
  <c r="G1448" i="1"/>
  <c r="G1447" i="1"/>
  <c r="G1445" i="1"/>
  <c r="G1444" i="1"/>
  <c r="G1443" i="1"/>
  <c r="G1441" i="1"/>
  <c r="G1439" i="1"/>
  <c r="G1440" i="1"/>
  <c r="G1438" i="1"/>
  <c r="E35" i="6"/>
  <c r="I28" i="3" s="1"/>
  <c r="G1436" i="1"/>
  <c r="G1435" i="1"/>
  <c r="G1437" i="1"/>
  <c r="D1432" i="1"/>
  <c r="G1432" i="1" s="1"/>
  <c r="G1430" i="1"/>
  <c r="G1429" i="1"/>
  <c r="G1428" i="1"/>
  <c r="G1425" i="1"/>
  <c r="G1422" i="1"/>
  <c r="G1421" i="1"/>
  <c r="G1418" i="1"/>
  <c r="G1417" i="1"/>
  <c r="G1414" i="1"/>
  <c r="G1413" i="1"/>
  <c r="G1409" i="1"/>
  <c r="G1406" i="1"/>
  <c r="G1405" i="1"/>
  <c r="D1402" i="1"/>
  <c r="H1402" i="1" s="1"/>
  <c r="G1402" i="1"/>
  <c r="H1025" i="1"/>
  <c r="G1399" i="1"/>
  <c r="G1398" i="1"/>
  <c r="G1386" i="1"/>
  <c r="G1379" i="1"/>
  <c r="G1378" i="1"/>
  <c r="G1375" i="1"/>
  <c r="G1374" i="1"/>
  <c r="G1371" i="1"/>
  <c r="G1370" i="1"/>
  <c r="H1399" i="1"/>
  <c r="H1398" i="1"/>
  <c r="H1394" i="1"/>
  <c r="H1391" i="1"/>
  <c r="H1390" i="1"/>
  <c r="E335" i="9"/>
  <c r="B335" i="9" s="1"/>
  <c r="H1387" i="1"/>
  <c r="H1386" i="1"/>
  <c r="H1383" i="1"/>
  <c r="H1382" i="1"/>
  <c r="H1378" i="1"/>
  <c r="H1375" i="1"/>
  <c r="H1371" i="1"/>
  <c r="H1370" i="1"/>
  <c r="H1305" i="1"/>
  <c r="G1366" i="1"/>
  <c r="G1350" i="1"/>
  <c r="G1347" i="1"/>
  <c r="G1346" i="1"/>
  <c r="G1343" i="1"/>
  <c r="G1342" i="1"/>
  <c r="G1338" i="1"/>
  <c r="G1339" i="1"/>
  <c r="G1329" i="1"/>
  <c r="H1327" i="1"/>
  <c r="H1326" i="1"/>
  <c r="G1324" i="1"/>
  <c r="G1323" i="1"/>
  <c r="G1319" i="1"/>
  <c r="H1325" i="1"/>
  <c r="H1323" i="1"/>
  <c r="H1321" i="1"/>
  <c r="H1320" i="1"/>
  <c r="H1319" i="1"/>
  <c r="H1318" i="1"/>
  <c r="H1317" i="1"/>
  <c r="H1315" i="1"/>
  <c r="H1313" i="1"/>
  <c r="H1312" i="1"/>
  <c r="H1310" i="1"/>
  <c r="G1310" i="1"/>
  <c r="G1309" i="1"/>
  <c r="G1308" i="1"/>
  <c r="G1307" i="1"/>
  <c r="G1306" i="1"/>
  <c r="G1305" i="1"/>
  <c r="G1304" i="1"/>
  <c r="G1303" i="1"/>
  <c r="H1295" i="1"/>
  <c r="G1298" i="1"/>
  <c r="G1291" i="1"/>
  <c r="H1288" i="1"/>
  <c r="H1281" i="1"/>
  <c r="H1291" i="1"/>
  <c r="G1289" i="1"/>
  <c r="G1294" i="1"/>
  <c r="G1293" i="1"/>
  <c r="G1292" i="1"/>
  <c r="G1290" i="1"/>
  <c r="C1278" i="1"/>
  <c r="H1278" i="1" s="1"/>
  <c r="G1286" i="1"/>
  <c r="G1284" i="1"/>
  <c r="G1281" i="1"/>
  <c r="G1282" i="1"/>
  <c r="G1279" i="1"/>
  <c r="G1277" i="1"/>
  <c r="G1276" i="1"/>
  <c r="C1268" i="1"/>
  <c r="G1275" i="1"/>
  <c r="G1274" i="1"/>
  <c r="G1273" i="1"/>
  <c r="G1272" i="1"/>
  <c r="G1271" i="1"/>
  <c r="G1270" i="1"/>
  <c r="G1269" i="1"/>
  <c r="G1268" i="1"/>
  <c r="H1277" i="1"/>
  <c r="H1276" i="1"/>
  <c r="H1275" i="1"/>
  <c r="H1271" i="1"/>
  <c r="E255" i="5"/>
  <c r="D1259" i="1" s="1"/>
  <c r="E305" i="9"/>
  <c r="B305" i="9" s="1"/>
  <c r="F256" i="5"/>
  <c r="E251" i="5"/>
  <c r="H1254" i="1"/>
  <c r="E340" i="9"/>
  <c r="B340" i="9" s="1"/>
  <c r="E333" i="9"/>
  <c r="B333" i="9" s="1"/>
  <c r="E332" i="9"/>
  <c r="B332" i="9" s="1"/>
  <c r="E329" i="9"/>
  <c r="B329" i="9" s="1"/>
  <c r="E327" i="9"/>
  <c r="B327" i="9" s="1"/>
  <c r="H1244" i="1"/>
  <c r="E219" i="5"/>
  <c r="H339" i="9" s="1"/>
  <c r="H1242" i="1"/>
  <c r="H1240" i="1"/>
  <c r="H1236" i="1"/>
  <c r="E323" i="9"/>
  <c r="B323" i="9" s="1"/>
  <c r="F197" i="5"/>
  <c r="E337" i="9"/>
  <c r="B337" i="9" s="1"/>
  <c r="E319" i="9"/>
  <c r="B319" i="9" s="1"/>
  <c r="D178" i="5"/>
  <c r="C1182" i="1" s="1"/>
  <c r="G1182" i="1" s="1"/>
  <c r="E311" i="9"/>
  <c r="B311" i="9" s="1"/>
  <c r="E119" i="5"/>
  <c r="D1124" i="1" s="1"/>
  <c r="H1124" i="1" s="1"/>
  <c r="G1113" i="1"/>
  <c r="G1110" i="1"/>
  <c r="G1109" i="1"/>
  <c r="G1106" i="1"/>
  <c r="G1105" i="1"/>
  <c r="G1102" i="1"/>
  <c r="G1098" i="1"/>
  <c r="G1097" i="1"/>
  <c r="G1094" i="1"/>
  <c r="E307" i="9"/>
  <c r="B307" i="9" s="1"/>
  <c r="G1090" i="1"/>
  <c r="G1089" i="1"/>
  <c r="F82" i="5"/>
  <c r="H1083" i="1"/>
  <c r="D70" i="5"/>
  <c r="C1075" i="1" s="1"/>
  <c r="H1081" i="1"/>
  <c r="H1082" i="1"/>
  <c r="G1086" i="1"/>
  <c r="G1082" i="1"/>
  <c r="G1081" i="1"/>
  <c r="F341" i="9"/>
  <c r="B341" i="9" s="1"/>
  <c r="H1068" i="1"/>
  <c r="H1073" i="1"/>
  <c r="G1070" i="1"/>
  <c r="G1066" i="1"/>
  <c r="G1059" i="1"/>
  <c r="G1058" i="1"/>
  <c r="G1054" i="1"/>
  <c r="F45" i="5"/>
  <c r="H1051" i="1"/>
  <c r="H1050" i="1"/>
  <c r="H1049" i="1"/>
  <c r="H1048" i="1"/>
  <c r="H1047" i="1"/>
  <c r="H1046" i="1"/>
  <c r="H1040" i="1"/>
  <c r="H1038" i="1"/>
  <c r="H1037" i="1"/>
  <c r="H1034" i="1"/>
  <c r="E12" i="5"/>
  <c r="D1017" i="1" s="1"/>
  <c r="G1017" i="1" s="1"/>
  <c r="H1024" i="1"/>
  <c r="F13" i="5"/>
  <c r="H1018" i="1"/>
  <c r="H1013" i="1"/>
  <c r="E153" i="9"/>
  <c r="B153" i="9" s="1"/>
  <c r="E152" i="9"/>
  <c r="B152" i="9" s="1"/>
  <c r="E144" i="9"/>
  <c r="B144" i="9" s="1"/>
  <c r="E133" i="9"/>
  <c r="B133" i="9" s="1"/>
  <c r="B272" i="9"/>
  <c r="E130" i="9"/>
  <c r="B130" i="9" s="1"/>
  <c r="E114" i="9"/>
  <c r="B114" i="9" s="1"/>
  <c r="E106" i="9"/>
  <c r="B106" i="9" s="1"/>
  <c r="E98" i="9"/>
  <c r="B98" i="9" s="1"/>
  <c r="E81" i="9"/>
  <c r="B81" i="9" s="1"/>
  <c r="E78" i="9"/>
  <c r="B78" i="9" s="1"/>
  <c r="H807" i="1"/>
  <c r="H804" i="1"/>
  <c r="H803" i="1"/>
  <c r="E66" i="9"/>
  <c r="B66" i="9" s="1"/>
  <c r="E65" i="9"/>
  <c r="B65" i="9" s="1"/>
  <c r="E61" i="9"/>
  <c r="B61" i="9" s="1"/>
  <c r="E58" i="9"/>
  <c r="B58" i="9" s="1"/>
  <c r="E52" i="9"/>
  <c r="B52" i="9" s="1"/>
  <c r="G720" i="1"/>
  <c r="F244" i="9"/>
  <c r="B244" i="9" s="1"/>
  <c r="E47" i="9"/>
  <c r="B47" i="9" s="1"/>
  <c r="H723" i="1"/>
  <c r="F236" i="9"/>
  <c r="B236" i="9" s="1"/>
  <c r="G715" i="1"/>
  <c r="E43" i="9"/>
  <c r="B43" i="9" s="1"/>
  <c r="G706" i="1"/>
  <c r="F231" i="9"/>
  <c r="H679" i="1"/>
  <c r="G661" i="1"/>
  <c r="E29" i="9"/>
  <c r="B29" i="9" s="1"/>
  <c r="G667" i="1"/>
  <c r="G666" i="1"/>
  <c r="E27" i="9"/>
  <c r="B27" i="9" s="1"/>
  <c r="G655" i="1"/>
  <c r="B296" i="9"/>
  <c r="F656" i="4"/>
  <c r="E173" i="9"/>
  <c r="B173" i="9" s="1"/>
  <c r="G624" i="1"/>
  <c r="G626" i="1"/>
  <c r="G622" i="1"/>
  <c r="E170" i="9"/>
  <c r="B170" i="9" s="1"/>
  <c r="E169" i="9"/>
  <c r="B169" i="9" s="1"/>
  <c r="G618" i="1"/>
  <c r="E168" i="9"/>
  <c r="B168" i="9" s="1"/>
  <c r="H615" i="1"/>
  <c r="H616" i="1"/>
  <c r="E162" i="9"/>
  <c r="B162" i="9" s="1"/>
  <c r="E161" i="9"/>
  <c r="B161" i="9" s="1"/>
  <c r="E160" i="9"/>
  <c r="B160" i="9" s="1"/>
  <c r="E157" i="9"/>
  <c r="B157" i="9" s="1"/>
  <c r="H597" i="1"/>
  <c r="H598" i="1"/>
  <c r="E597" i="4"/>
  <c r="D591" i="1" s="1"/>
  <c r="D592" i="1"/>
  <c r="G592" i="1" s="1"/>
  <c r="H596" i="1"/>
  <c r="H595" i="1"/>
  <c r="B280" i="9"/>
  <c r="H592" i="1"/>
  <c r="H594" i="1"/>
  <c r="E149" i="9"/>
  <c r="B149" i="9" s="1"/>
  <c r="H585" i="1"/>
  <c r="G585" i="1"/>
  <c r="E584" i="4"/>
  <c r="D578" i="1" s="1"/>
  <c r="H579" i="1"/>
  <c r="E571" i="4"/>
  <c r="D565" i="1" s="1"/>
  <c r="H556" i="1"/>
  <c r="E146" i="9"/>
  <c r="B146" i="9" s="1"/>
  <c r="E145" i="9"/>
  <c r="B145" i="9" s="1"/>
  <c r="E141" i="9"/>
  <c r="B141" i="9" s="1"/>
  <c r="E138" i="9"/>
  <c r="B138" i="9" s="1"/>
  <c r="E137" i="9"/>
  <c r="B137" i="9" s="1"/>
  <c r="E136" i="9"/>
  <c r="B136" i="9" s="1"/>
  <c r="H539" i="1"/>
  <c r="H540" i="1"/>
  <c r="E536" i="4"/>
  <c r="G531" i="1"/>
  <c r="H523" i="1"/>
  <c r="H524" i="1"/>
  <c r="H520" i="1"/>
  <c r="H521" i="1"/>
  <c r="E522" i="4"/>
  <c r="D516" i="1" s="1"/>
  <c r="G516" i="1" s="1"/>
  <c r="H517" i="1"/>
  <c r="H518" i="1"/>
  <c r="E129" i="9"/>
  <c r="B129" i="9" s="1"/>
  <c r="E128" i="9"/>
  <c r="B128" i="9" s="1"/>
  <c r="E125" i="9"/>
  <c r="B125" i="9" s="1"/>
  <c r="G505" i="1"/>
  <c r="E122" i="9"/>
  <c r="B122" i="9" s="1"/>
  <c r="G503" i="1"/>
  <c r="G504" i="1"/>
  <c r="E121" i="9"/>
  <c r="B121" i="9" s="1"/>
  <c r="E120" i="9"/>
  <c r="B120" i="9" s="1"/>
  <c r="B264" i="9"/>
  <c r="G496" i="1"/>
  <c r="E117" i="9"/>
  <c r="B117" i="9" s="1"/>
  <c r="E113" i="9"/>
  <c r="B113" i="9" s="1"/>
  <c r="E112" i="9"/>
  <c r="B112" i="9" s="1"/>
  <c r="E109" i="9"/>
  <c r="B109" i="9" s="1"/>
  <c r="B256" i="9"/>
  <c r="E491" i="4"/>
  <c r="D485" i="1" s="1"/>
  <c r="H482" i="1"/>
  <c r="E479" i="4"/>
  <c r="D473" i="1" s="1"/>
  <c r="E105" i="9"/>
  <c r="B105" i="9" s="1"/>
  <c r="E104" i="9"/>
  <c r="B104" i="9" s="1"/>
  <c r="E101" i="9"/>
  <c r="B101" i="9" s="1"/>
  <c r="E97" i="9"/>
  <c r="B97" i="9" s="1"/>
  <c r="E431" i="4"/>
  <c r="E96" i="9"/>
  <c r="B96" i="9" s="1"/>
  <c r="E93" i="9"/>
  <c r="B93" i="9" s="1"/>
  <c r="E90" i="9"/>
  <c r="B90" i="9" s="1"/>
  <c r="B248" i="9"/>
  <c r="E89" i="9"/>
  <c r="B89" i="9" s="1"/>
  <c r="H422" i="1"/>
  <c r="G422" i="1"/>
  <c r="E647" i="4"/>
  <c r="D641" i="1" s="1"/>
  <c r="G407" i="1"/>
  <c r="G408" i="1"/>
  <c r="G405" i="1"/>
  <c r="G406" i="1"/>
  <c r="H388" i="1"/>
  <c r="F393" i="4"/>
  <c r="G385" i="1"/>
  <c r="H383" i="1"/>
  <c r="G383" i="1"/>
  <c r="G384" i="1"/>
  <c r="G374" i="1"/>
  <c r="E373" i="4"/>
  <c r="D368" i="1" s="1"/>
  <c r="D369" i="1"/>
  <c r="H361" i="1"/>
  <c r="G361" i="1"/>
  <c r="G367" i="1"/>
  <c r="E361" i="4"/>
  <c r="H357" i="1"/>
  <c r="G336" i="1"/>
  <c r="G335" i="1"/>
  <c r="G331" i="1"/>
  <c r="G322" i="1"/>
  <c r="E321" i="4"/>
  <c r="D316" i="1" s="1"/>
  <c r="G317" i="1"/>
  <c r="H309" i="1"/>
  <c r="E309" i="4"/>
  <c r="D304" i="1"/>
  <c r="H305" i="1"/>
  <c r="H306" i="1"/>
  <c r="G302" i="1"/>
  <c r="G301" i="1"/>
  <c r="G300" i="1"/>
  <c r="E648" i="4"/>
  <c r="D642" i="1" s="1"/>
  <c r="G299" i="1"/>
  <c r="E294" i="9"/>
  <c r="B294" i="9" s="1"/>
  <c r="E88" i="9"/>
  <c r="B88" i="9" s="1"/>
  <c r="E85" i="9"/>
  <c r="B85" i="9" s="1"/>
  <c r="H279" i="1"/>
  <c r="H274" i="1"/>
  <c r="H265" i="1"/>
  <c r="H268" i="1"/>
  <c r="E82" i="9"/>
  <c r="B82" i="9" s="1"/>
  <c r="E80" i="9"/>
  <c r="B80" i="9" s="1"/>
  <c r="G259" i="1"/>
  <c r="H258" i="1"/>
  <c r="G258" i="1"/>
  <c r="H253" i="1"/>
  <c r="E77" i="9"/>
  <c r="B77" i="9" s="1"/>
  <c r="G249" i="1"/>
  <c r="E76" i="9"/>
  <c r="B76" i="9" s="1"/>
  <c r="G241" i="1"/>
  <c r="E75" i="9"/>
  <c r="B75" i="9" s="1"/>
  <c r="G238" i="1"/>
  <c r="G240" i="1"/>
  <c r="E74" i="9"/>
  <c r="B74" i="9" s="1"/>
  <c r="H238" i="1"/>
  <c r="H239" i="1"/>
  <c r="E73" i="9"/>
  <c r="B73" i="9" s="1"/>
  <c r="E72" i="9"/>
  <c r="B72" i="9" s="1"/>
  <c r="G233" i="1"/>
  <c r="G235" i="1"/>
  <c r="E70" i="9"/>
  <c r="B70" i="9" s="1"/>
  <c r="E69" i="9"/>
  <c r="B69" i="9" s="1"/>
  <c r="G230" i="1"/>
  <c r="H230" i="1"/>
  <c r="G232" i="1"/>
  <c r="E230" i="4"/>
  <c r="D226" i="1" s="1"/>
  <c r="G224" i="1"/>
  <c r="E68" i="9"/>
  <c r="B68" i="9" s="1"/>
  <c r="H221" i="1"/>
  <c r="G217" i="1"/>
  <c r="G212" i="1"/>
  <c r="G211" i="1"/>
  <c r="G210" i="1"/>
  <c r="H204" i="1"/>
  <c r="E64" i="9"/>
  <c r="B64" i="9" s="1"/>
  <c r="E62" i="9"/>
  <c r="B62" i="9" s="1"/>
  <c r="E202" i="4"/>
  <c r="D198" i="1" s="1"/>
  <c r="G198" i="1" s="1"/>
  <c r="E60" i="9"/>
  <c r="B60" i="9" s="1"/>
  <c r="G199" i="1"/>
  <c r="G200" i="1"/>
  <c r="G190" i="1"/>
  <c r="E57" i="9"/>
  <c r="B57" i="9" s="1"/>
  <c r="F243" i="9"/>
  <c r="B243" i="9" s="1"/>
  <c r="F242" i="9"/>
  <c r="B242" i="9" s="1"/>
  <c r="G187" i="1"/>
  <c r="G186" i="1"/>
  <c r="H185" i="1"/>
  <c r="E53" i="9"/>
  <c r="B53" i="9" s="1"/>
  <c r="F239" i="9"/>
  <c r="B239" i="9" s="1"/>
  <c r="F238" i="9"/>
  <c r="B238" i="9" s="1"/>
  <c r="E50" i="9"/>
  <c r="B50" i="9" s="1"/>
  <c r="G174" i="1"/>
  <c r="H166" i="1"/>
  <c r="H169" i="1"/>
  <c r="H161" i="1"/>
  <c r="E164" i="4"/>
  <c r="D160" i="1" s="1"/>
  <c r="E49" i="9"/>
  <c r="B49" i="9" s="1"/>
  <c r="G156" i="1"/>
  <c r="E48" i="9"/>
  <c r="B48" i="9" s="1"/>
  <c r="H150" i="1"/>
  <c r="F154" i="4"/>
  <c r="G146" i="1"/>
  <c r="H137" i="1"/>
  <c r="G136" i="1"/>
  <c r="H136" i="1"/>
  <c r="F135" i="4"/>
  <c r="H125" i="1"/>
  <c r="G121" i="1"/>
  <c r="H122" i="1"/>
  <c r="G120" i="1"/>
  <c r="H116" i="1"/>
  <c r="E46" i="9"/>
  <c r="B46" i="9" s="1"/>
  <c r="H108" i="1"/>
  <c r="E45" i="9"/>
  <c r="B45" i="9" s="1"/>
  <c r="F235" i="9"/>
  <c r="B235" i="9" s="1"/>
  <c r="E106" i="4"/>
  <c r="D102" i="1" s="1"/>
  <c r="E44" i="9"/>
  <c r="B44" i="9" s="1"/>
  <c r="G91" i="1"/>
  <c r="F234" i="9"/>
  <c r="B234" i="9" s="1"/>
  <c r="E42" i="9"/>
  <c r="B42" i="9" s="1"/>
  <c r="E41" i="9"/>
  <c r="B41" i="9" s="1"/>
  <c r="H87" i="1"/>
  <c r="G87" i="1"/>
  <c r="E40" i="9"/>
  <c r="B40" i="9" s="1"/>
  <c r="E82" i="4"/>
  <c r="D78" i="1" s="1"/>
  <c r="H79" i="1"/>
  <c r="G73" i="1"/>
  <c r="H72" i="1"/>
  <c r="H70" i="1"/>
  <c r="E39" i="9"/>
  <c r="B39" i="9" s="1"/>
  <c r="E38" i="9"/>
  <c r="B38" i="9" s="1"/>
  <c r="H69" i="1"/>
  <c r="E37" i="9"/>
  <c r="B37" i="9" s="1"/>
  <c r="E36" i="9"/>
  <c r="B36" i="9" s="1"/>
  <c r="G64" i="1"/>
  <c r="H64" i="1"/>
  <c r="H60" i="1"/>
  <c r="E32" i="9"/>
  <c r="B32" i="9" s="1"/>
  <c r="E31" i="9"/>
  <c r="B31" i="9" s="1"/>
  <c r="E49" i="4"/>
  <c r="D45" i="1" s="1"/>
  <c r="G51" i="1"/>
  <c r="H49" i="1"/>
  <c r="H25" i="1"/>
  <c r="F230" i="9"/>
  <c r="B230" i="9" s="1"/>
  <c r="E7" i="4"/>
  <c r="H4" i="1"/>
  <c r="G9" i="1"/>
  <c r="H1116" i="1"/>
  <c r="G1116" i="1"/>
  <c r="H1118" i="1"/>
  <c r="G1118" i="1"/>
  <c r="H1120" i="1"/>
  <c r="G1120" i="1"/>
  <c r="H1122" i="1"/>
  <c r="G1122" i="1"/>
  <c r="H1126" i="1"/>
  <c r="G1126" i="1"/>
  <c r="H1128" i="1"/>
  <c r="G1128" i="1"/>
  <c r="H1130" i="1"/>
  <c r="G1130" i="1"/>
  <c r="H1132" i="1"/>
  <c r="G1132" i="1"/>
  <c r="H1134" i="1"/>
  <c r="G1134" i="1"/>
  <c r="H1136" i="1"/>
  <c r="G1136" i="1"/>
  <c r="H1138" i="1"/>
  <c r="G1138"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25" i="1"/>
  <c r="G1225" i="1"/>
  <c r="H1227" i="1"/>
  <c r="G1227" i="1"/>
  <c r="H1229" i="1"/>
  <c r="G1229" i="1"/>
  <c r="H1231" i="1"/>
  <c r="G1231" i="1"/>
  <c r="H1233" i="1"/>
  <c r="G1233" i="1"/>
  <c r="H1256" i="1"/>
  <c r="H1258"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H1141" i="1"/>
  <c r="G1141" i="1"/>
  <c r="H1143" i="1"/>
  <c r="G1143" i="1"/>
  <c r="H1145" i="1"/>
  <c r="G1145" i="1"/>
  <c r="H1147" i="1"/>
  <c r="G1147" i="1"/>
  <c r="H1149" i="1"/>
  <c r="G1149" i="1"/>
  <c r="H1151" i="1"/>
  <c r="G1151" i="1"/>
  <c r="H1209" i="1"/>
  <c r="G1209" i="1"/>
  <c r="H1211" i="1"/>
  <c r="G1211" i="1"/>
  <c r="H1213" i="1"/>
  <c r="G1213" i="1"/>
  <c r="H1215" i="1"/>
  <c r="G1215" i="1"/>
  <c r="H1217" i="1"/>
  <c r="G1217" i="1"/>
  <c r="H1219" i="1"/>
  <c r="G1219" i="1"/>
  <c r="H1221" i="1"/>
  <c r="G1221" i="1"/>
  <c r="G1053" i="1"/>
  <c r="G1057" i="1"/>
  <c r="G1061" i="1"/>
  <c r="G1065" i="1"/>
  <c r="G1069" i="1"/>
  <c r="G1073" i="1"/>
  <c r="G1076" i="1"/>
  <c r="G1080" i="1"/>
  <c r="G1084" i="1"/>
  <c r="G1088" i="1"/>
  <c r="G1092" i="1"/>
  <c r="G1096" i="1"/>
  <c r="G1100" i="1"/>
  <c r="G1104" i="1"/>
  <c r="G1108" i="1"/>
  <c r="G1112"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24" i="1"/>
  <c r="G1224" i="1"/>
  <c r="H1226" i="1"/>
  <c r="G1226" i="1"/>
  <c r="H1228" i="1"/>
  <c r="G1228" i="1"/>
  <c r="H1230" i="1"/>
  <c r="G1230" i="1"/>
  <c r="H1232" i="1"/>
  <c r="G1232" i="1"/>
  <c r="H1257" i="1"/>
  <c r="G1052" i="1"/>
  <c r="G1056" i="1"/>
  <c r="G1060" i="1"/>
  <c r="G1064" i="1"/>
  <c r="G1068" i="1"/>
  <c r="G1072" i="1"/>
  <c r="G1079" i="1"/>
  <c r="G1083" i="1"/>
  <c r="G1087" i="1"/>
  <c r="G1091" i="1"/>
  <c r="G1095" i="1"/>
  <c r="G1099" i="1"/>
  <c r="G1103" i="1"/>
  <c r="G1107" i="1"/>
  <c r="G1111" i="1"/>
  <c r="H1142" i="1"/>
  <c r="G1142" i="1"/>
  <c r="H1144" i="1"/>
  <c r="G1144" i="1"/>
  <c r="H1146" i="1"/>
  <c r="G1146" i="1"/>
  <c r="H1148" i="1"/>
  <c r="G1148" i="1"/>
  <c r="H1150" i="1"/>
  <c r="G1150" i="1"/>
  <c r="H1208" i="1"/>
  <c r="G1208" i="1"/>
  <c r="H1210" i="1"/>
  <c r="G1210" i="1"/>
  <c r="H1212" i="1"/>
  <c r="G1212" i="1"/>
  <c r="H1214" i="1"/>
  <c r="G1214" i="1"/>
  <c r="H1216" i="1"/>
  <c r="G1216" i="1"/>
  <c r="H1218" i="1"/>
  <c r="G1218" i="1"/>
  <c r="H1220" i="1"/>
  <c r="G1220" i="1"/>
  <c r="H1222" i="1"/>
  <c r="G1222" i="1"/>
  <c r="H1235" i="1"/>
  <c r="H1237" i="1"/>
  <c r="H1239" i="1"/>
  <c r="H1241" i="1"/>
  <c r="H1243" i="1"/>
  <c r="H1245" i="1"/>
  <c r="H1247" i="1"/>
  <c r="H1249" i="1"/>
  <c r="H1251" i="1"/>
  <c r="H1253" i="1"/>
  <c r="H1260" i="1"/>
  <c r="H1262" i="1"/>
  <c r="H1264" i="1"/>
  <c r="H1266" i="1"/>
  <c r="H1268" i="1"/>
  <c r="H1270" i="1"/>
  <c r="H1272" i="1"/>
  <c r="H1274" i="1"/>
  <c r="G1404" i="1"/>
  <c r="H1404" i="1"/>
  <c r="G1407" i="1"/>
  <c r="H1407" i="1"/>
  <c r="G1412" i="1"/>
  <c r="H1412" i="1"/>
  <c r="G1415" i="1"/>
  <c r="H1415" i="1"/>
  <c r="G1420" i="1"/>
  <c r="H1420" i="1"/>
  <c r="G1423" i="1"/>
  <c r="H1423" i="1"/>
  <c r="G1314" i="1"/>
  <c r="G1318" i="1"/>
  <c r="G1322" i="1"/>
  <c r="G1326" i="1"/>
  <c r="G1332" i="1"/>
  <c r="H1332" i="1"/>
  <c r="G1337" i="1"/>
  <c r="H1337" i="1"/>
  <c r="G1340" i="1"/>
  <c r="H1340" i="1"/>
  <c r="G1345" i="1"/>
  <c r="H1345" i="1"/>
  <c r="G1348" i="1"/>
  <c r="H1348" i="1"/>
  <c r="G1353" i="1"/>
  <c r="H1353" i="1"/>
  <c r="G1356" i="1"/>
  <c r="H1356" i="1"/>
  <c r="G1361" i="1"/>
  <c r="H1361" i="1"/>
  <c r="G1364" i="1"/>
  <c r="H1364" i="1"/>
  <c r="G1369" i="1"/>
  <c r="H1369" i="1"/>
  <c r="G1372" i="1"/>
  <c r="H1372" i="1"/>
  <c r="G1377" i="1"/>
  <c r="H1377" i="1"/>
  <c r="G1380" i="1"/>
  <c r="H1380" i="1"/>
  <c r="G1385" i="1"/>
  <c r="H1385" i="1"/>
  <c r="G1388" i="1"/>
  <c r="H1388" i="1"/>
  <c r="G1393" i="1"/>
  <c r="H1393" i="1"/>
  <c r="G1396" i="1"/>
  <c r="H1396" i="1"/>
  <c r="G1313" i="1"/>
  <c r="G1317" i="1"/>
  <c r="G1321" i="1"/>
  <c r="G1325" i="1"/>
  <c r="H1329" i="1"/>
  <c r="G1403" i="1"/>
  <c r="H1403" i="1"/>
  <c r="G1408" i="1"/>
  <c r="H1408" i="1"/>
  <c r="G1411" i="1"/>
  <c r="H1411" i="1"/>
  <c r="G1416" i="1"/>
  <c r="H1416" i="1"/>
  <c r="G1419" i="1"/>
  <c r="H1419" i="1"/>
  <c r="G1424" i="1"/>
  <c r="H1424" i="1"/>
  <c r="G1427" i="1"/>
  <c r="H1427" i="1"/>
  <c r="G1333" i="1"/>
  <c r="H1333" i="1"/>
  <c r="G1336" i="1"/>
  <c r="H1336" i="1"/>
  <c r="G1341" i="1"/>
  <c r="H1341" i="1"/>
  <c r="G1344" i="1"/>
  <c r="H1344" i="1"/>
  <c r="G1349" i="1"/>
  <c r="H1349" i="1"/>
  <c r="G1352" i="1"/>
  <c r="H1352" i="1"/>
  <c r="G1357" i="1"/>
  <c r="H1357" i="1"/>
  <c r="G1360" i="1"/>
  <c r="H1360" i="1"/>
  <c r="G1365" i="1"/>
  <c r="H1365" i="1"/>
  <c r="G1368" i="1"/>
  <c r="H1368" i="1"/>
  <c r="G1373" i="1"/>
  <c r="H1373" i="1"/>
  <c r="G1376" i="1"/>
  <c r="H1376" i="1"/>
  <c r="G1381" i="1"/>
  <c r="H1381" i="1"/>
  <c r="G1384" i="1"/>
  <c r="H1384" i="1"/>
  <c r="G1389" i="1"/>
  <c r="H1389" i="1"/>
  <c r="G1392" i="1"/>
  <c r="H1392" i="1"/>
  <c r="G1397" i="1"/>
  <c r="H1397" i="1"/>
  <c r="G1400" i="1"/>
  <c r="H1400" i="1"/>
  <c r="H1435" i="1"/>
  <c r="H1439" i="1"/>
  <c r="H1443" i="1"/>
  <c r="H1447" i="1"/>
  <c r="H1451" i="1"/>
  <c r="H1455" i="1"/>
  <c r="H1459" i="1"/>
  <c r="H1463" i="1"/>
  <c r="H1467" i="1"/>
  <c r="H1471" i="1"/>
  <c r="H1475" i="1"/>
  <c r="H1479" i="1"/>
  <c r="H1483" i="1"/>
  <c r="H1486" i="1"/>
  <c r="H1490" i="1"/>
  <c r="H1494" i="1"/>
  <c r="H1498" i="1"/>
  <c r="H1502" i="1"/>
  <c r="H1506" i="1"/>
  <c r="H1513" i="1"/>
  <c r="H1517" i="1"/>
  <c r="H1521" i="1"/>
  <c r="H1525" i="1"/>
  <c r="H1529" i="1"/>
  <c r="H1533" i="1"/>
  <c r="H1583" i="1"/>
  <c r="G1592" i="1"/>
  <c r="H1599" i="1"/>
  <c r="G1599" i="1"/>
  <c r="G1608" i="1"/>
  <c r="H1647" i="1"/>
  <c r="G1647" i="1"/>
  <c r="H1663" i="1"/>
  <c r="G1663" i="1"/>
  <c r="H1679" i="1"/>
  <c r="G1679" i="1"/>
  <c r="H1683" i="1"/>
  <c r="G1683" i="1"/>
  <c r="I1550" i="1"/>
  <c r="I1552" i="1"/>
  <c r="I1554" i="1"/>
  <c r="H1556" i="1"/>
  <c r="G1556" i="1"/>
  <c r="I1558" i="1"/>
  <c r="I1560" i="1"/>
  <c r="I1562" i="1"/>
  <c r="H1564" i="1"/>
  <c r="G1564" i="1"/>
  <c r="H1566" i="1"/>
  <c r="G1566" i="1"/>
  <c r="H1568" i="1"/>
  <c r="G1568" i="1"/>
  <c r="H1570" i="1"/>
  <c r="G1570" i="1"/>
  <c r="H1574" i="1"/>
  <c r="G1574" i="1"/>
  <c r="H1576" i="1"/>
  <c r="G1576" i="1"/>
  <c r="H1579" i="1"/>
  <c r="G1579" i="1"/>
  <c r="H1581" i="1"/>
  <c r="G1581" i="1"/>
  <c r="H1587" i="1"/>
  <c r="G1587" i="1"/>
  <c r="H1603" i="1"/>
  <c r="G1603" i="1"/>
  <c r="H1623" i="1"/>
  <c r="G1623" i="1"/>
  <c r="H1651" i="1"/>
  <c r="G1651" i="1"/>
  <c r="H1667" i="1"/>
  <c r="G1667" i="1"/>
  <c r="H1591" i="1"/>
  <c r="G1591" i="1"/>
  <c r="H1607" i="1"/>
  <c r="G1607" i="1"/>
  <c r="H1611" i="1"/>
  <c r="G1611" i="1"/>
  <c r="H1615" i="1"/>
  <c r="G1615" i="1"/>
  <c r="H1627" i="1"/>
  <c r="G1627" i="1"/>
  <c r="H1631" i="1"/>
  <c r="G1631" i="1"/>
  <c r="H1635" i="1"/>
  <c r="G1635" i="1"/>
  <c r="H1639" i="1"/>
  <c r="G1639" i="1"/>
  <c r="H1655" i="1"/>
  <c r="G1655" i="1"/>
  <c r="H1671" i="1"/>
  <c r="G1671" i="1"/>
  <c r="G1680" i="1"/>
  <c r="D45" i="8"/>
  <c r="H1428" i="1"/>
  <c r="H1432" i="1"/>
  <c r="H1436" i="1"/>
  <c r="H1440" i="1"/>
  <c r="H1444" i="1"/>
  <c r="H1448" i="1"/>
  <c r="H1452" i="1"/>
  <c r="H1456" i="1"/>
  <c r="H1460" i="1"/>
  <c r="H1464" i="1"/>
  <c r="H1468" i="1"/>
  <c r="H1472" i="1"/>
  <c r="H1476" i="1"/>
  <c r="H1480" i="1"/>
  <c r="H1484" i="1"/>
  <c r="H1487" i="1"/>
  <c r="H1491" i="1"/>
  <c r="H1495" i="1"/>
  <c r="H1499" i="1"/>
  <c r="H1503" i="1"/>
  <c r="H1507" i="1"/>
  <c r="H1514" i="1"/>
  <c r="H1518" i="1"/>
  <c r="H1522" i="1"/>
  <c r="H1526" i="1"/>
  <c r="H1530" i="1"/>
  <c r="H1534" i="1"/>
  <c r="G1541" i="1"/>
  <c r="I1541" i="1" s="1"/>
  <c r="J1541" i="1"/>
  <c r="G1543" i="1"/>
  <c r="I1543" i="1" s="1"/>
  <c r="J1543" i="1"/>
  <c r="G1545" i="1"/>
  <c r="I1545" i="1" s="1"/>
  <c r="J1545" i="1"/>
  <c r="H1549" i="1"/>
  <c r="G1549" i="1"/>
  <c r="H1551" i="1"/>
  <c r="G1551" i="1"/>
  <c r="I1551" i="1" s="1"/>
  <c r="H1553" i="1"/>
  <c r="G1553" i="1"/>
  <c r="H1557" i="1"/>
  <c r="G1557" i="1"/>
  <c r="H1559" i="1"/>
  <c r="G1559" i="1"/>
  <c r="H1561" i="1"/>
  <c r="G1561" i="1"/>
  <c r="H1563" i="1"/>
  <c r="G1563" i="1"/>
  <c r="I1565" i="1"/>
  <c r="I1567" i="1"/>
  <c r="I1569" i="1"/>
  <c r="G1588" i="1"/>
  <c r="H1595" i="1"/>
  <c r="G1595" i="1"/>
  <c r="G1604" i="1"/>
  <c r="H1619" i="1"/>
  <c r="G1619" i="1"/>
  <c r="G1624" i="1"/>
  <c r="H1643" i="1"/>
  <c r="G1643" i="1"/>
  <c r="G1652" i="1"/>
  <c r="H1659" i="1"/>
  <c r="G1659" i="1"/>
  <c r="G1668" i="1"/>
  <c r="H1675" i="1"/>
  <c r="G1675" i="1"/>
  <c r="I27" i="3"/>
  <c r="D1401" i="1"/>
  <c r="H1401" i="1" s="1"/>
  <c r="I30" i="3"/>
  <c r="D1510" i="1"/>
  <c r="G1510" i="1" s="1"/>
  <c r="D82" i="4"/>
  <c r="F107" i="4"/>
  <c r="D153" i="4"/>
  <c r="D164" i="4"/>
  <c r="D230" i="4"/>
  <c r="E273" i="4"/>
  <c r="D269" i="1" s="1"/>
  <c r="D309" i="4"/>
  <c r="D361" i="4"/>
  <c r="F426" i="4"/>
  <c r="F523" i="4"/>
  <c r="D584" i="4"/>
  <c r="G314" i="9"/>
  <c r="F89" i="5"/>
  <c r="D49" i="4"/>
  <c r="F68" i="4"/>
  <c r="F112" i="4"/>
  <c r="F160" i="4"/>
  <c r="F216" i="4"/>
  <c r="D7" i="5"/>
  <c r="E70" i="5"/>
  <c r="H314" i="9"/>
  <c r="E88" i="5"/>
  <c r="D1093" i="1" s="1"/>
  <c r="D135" i="5"/>
  <c r="G316" i="9"/>
  <c r="G315" i="9"/>
  <c r="D147" i="5"/>
  <c r="F171" i="5"/>
  <c r="D203" i="5"/>
  <c r="D219" i="5"/>
  <c r="D255" i="5"/>
  <c r="F277" i="5"/>
  <c r="D35" i="6"/>
  <c r="F134" i="4"/>
  <c r="D466" i="4"/>
  <c r="D597" i="4"/>
  <c r="H316" i="9"/>
  <c r="H315" i="9"/>
  <c r="G336" i="9"/>
  <c r="F178" i="5"/>
  <c r="F297" i="5"/>
  <c r="F115" i="6"/>
  <c r="D7" i="4"/>
  <c r="F126" i="4"/>
  <c r="F141" i="4"/>
  <c r="E153" i="4"/>
  <c r="F170" i="4"/>
  <c r="D321" i="4"/>
  <c r="D373" i="4"/>
  <c r="D430" i="4"/>
  <c r="D479" i="4"/>
  <c r="D491" i="4"/>
  <c r="D536" i="4"/>
  <c r="D571" i="4"/>
  <c r="D629" i="4"/>
  <c r="H336" i="9"/>
  <c r="E177" i="5"/>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H309" i="9"/>
  <c r="G210" i="9"/>
  <c r="E210" i="9" s="1"/>
  <c r="B210" i="9" s="1"/>
  <c r="G209" i="9"/>
  <c r="E209" i="9" s="1"/>
  <c r="B209" i="9" s="1"/>
  <c r="G208" i="9"/>
  <c r="E208" i="9" s="1"/>
  <c r="B208" i="9" s="1"/>
  <c r="L207" i="9"/>
  <c r="F207" i="9" s="1"/>
  <c r="G180" i="9"/>
  <c r="H179" i="9"/>
  <c r="G203" i="9"/>
  <c r="E203" i="9" s="1"/>
  <c r="B203" i="9" s="1"/>
  <c r="G199" i="9"/>
  <c r="E199" i="9" s="1"/>
  <c r="B199" i="9" s="1"/>
  <c r="G177" i="9"/>
  <c r="E177" i="9" s="1"/>
  <c r="B177" i="9" s="1"/>
  <c r="G207" i="9"/>
  <c r="E207" i="9" s="1"/>
  <c r="G204" i="9"/>
  <c r="E204" i="9" s="1"/>
  <c r="B204" i="9" s="1"/>
  <c r="G200" i="9"/>
  <c r="E200" i="9" s="1"/>
  <c r="B200" i="9" s="1"/>
  <c r="G178" i="9"/>
  <c r="E178" i="9" s="1"/>
  <c r="B178" i="9" s="1"/>
  <c r="G174" i="9"/>
  <c r="E174" i="9" s="1"/>
  <c r="B174" i="9" s="1"/>
  <c r="G205" i="9"/>
  <c r="E205" i="9" s="1"/>
  <c r="B205" i="9" s="1"/>
  <c r="G201" i="9"/>
  <c r="E201" i="9" s="1"/>
  <c r="B201"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G310" i="9"/>
  <c r="M228" i="9"/>
  <c r="G206" i="9"/>
  <c r="E206" i="9" s="1"/>
  <c r="B206" i="9" s="1"/>
  <c r="G202" i="9"/>
  <c r="E202" i="9" s="1"/>
  <c r="B202" i="9" s="1"/>
  <c r="G198" i="9"/>
  <c r="E198" i="9" s="1"/>
  <c r="B198" i="9" s="1"/>
  <c r="G176" i="9"/>
  <c r="E176" i="9" s="1"/>
  <c r="B176" i="9" s="1"/>
  <c r="I10" i="9"/>
  <c r="B147" i="9"/>
  <c r="B155" i="9"/>
  <c r="B252" i="9"/>
  <c r="B260" i="9"/>
  <c r="B268" i="9"/>
  <c r="B276" i="9"/>
  <c r="B231" i="9"/>
  <c r="F229" i="9"/>
  <c r="B229" i="9" s="1"/>
  <c r="F237" i="9"/>
  <c r="B237" i="9" s="1"/>
  <c r="F245" i="9"/>
  <c r="B245" i="9" s="1"/>
  <c r="F249" i="9"/>
  <c r="B249" i="9" s="1"/>
  <c r="F253" i="9"/>
  <c r="B253" i="9" s="1"/>
  <c r="F257" i="9"/>
  <c r="B257" i="9" s="1"/>
  <c r="F261" i="9"/>
  <c r="B261" i="9" s="1"/>
  <c r="F265" i="9"/>
  <c r="B265" i="9" s="1"/>
  <c r="F269" i="9"/>
  <c r="B269" i="9" s="1"/>
  <c r="F273" i="9"/>
  <c r="B273" i="9" s="1"/>
  <c r="F277" i="9"/>
  <c r="B277" i="9" s="1"/>
  <c r="F281" i="9"/>
  <c r="B281" i="9" s="1"/>
  <c r="F284" i="9"/>
  <c r="B284" i="9" s="1"/>
  <c r="F285" i="9"/>
  <c r="B285" i="9" s="1"/>
  <c r="F288" i="9"/>
  <c r="B288" i="9" s="1"/>
  <c r="F289" i="9"/>
  <c r="B289" i="9" s="1"/>
  <c r="F292" i="9"/>
  <c r="B292" i="9" s="1"/>
  <c r="F298" i="9"/>
  <c r="F233" i="9"/>
  <c r="B233" i="9" s="1"/>
  <c r="F241" i="9"/>
  <c r="B241" i="9" s="1"/>
  <c r="B247" i="9"/>
  <c r="B251" i="9"/>
  <c r="B255" i="9"/>
  <c r="B259" i="9"/>
  <c r="B263" i="9"/>
  <c r="B267" i="9"/>
  <c r="B271" i="9"/>
  <c r="B275" i="9"/>
  <c r="B279" i="9"/>
  <c r="B283" i="9"/>
  <c r="B286" i="9"/>
  <c r="B287" i="9"/>
  <c r="B290" i="9"/>
  <c r="B291" i="9"/>
  <c r="B312" i="9"/>
  <c r="E318" i="9"/>
  <c r="B318" i="9" s="1"/>
  <c r="E322" i="9"/>
  <c r="B322" i="9" s="1"/>
  <c r="E326" i="9"/>
  <c r="B326" i="9" s="1"/>
  <c r="D44" i="8" l="1"/>
  <c r="G343" i="9" s="1"/>
  <c r="E343" i="9" s="1"/>
  <c r="B343" i="9" s="1"/>
  <c r="H35" i="3"/>
  <c r="C1571" i="1"/>
  <c r="H1571" i="1" s="1"/>
  <c r="I1574" i="1"/>
  <c r="C1555" i="1"/>
  <c r="G1555" i="1" s="1"/>
  <c r="I1559" i="1"/>
  <c r="D5" i="7"/>
  <c r="C1539" i="1"/>
  <c r="H1539" i="1" s="1"/>
  <c r="I35" i="3"/>
  <c r="I1579" i="1"/>
  <c r="I1578" i="1"/>
  <c r="G1571" i="1"/>
  <c r="I1568" i="1"/>
  <c r="I1564" i="1"/>
  <c r="H1555" i="1"/>
  <c r="E5" i="7"/>
  <c r="H1510" i="1"/>
  <c r="D1431" i="1"/>
  <c r="E141" i="6"/>
  <c r="I31" i="3" s="1"/>
  <c r="E310" i="9"/>
  <c r="B310" i="9" s="1"/>
  <c r="G1278" i="1"/>
  <c r="I25" i="3"/>
  <c r="D1255" i="1"/>
  <c r="D1223" i="1"/>
  <c r="E336" i="9"/>
  <c r="B336" i="9" s="1"/>
  <c r="E315" i="9"/>
  <c r="B315" i="9" s="1"/>
  <c r="E316" i="9"/>
  <c r="B316" i="9" s="1"/>
  <c r="G1124" i="1"/>
  <c r="F12" i="5"/>
  <c r="E7" i="5"/>
  <c r="D1012" i="1" s="1"/>
  <c r="H1017" i="1"/>
  <c r="E535" i="4"/>
  <c r="D529" i="1" s="1"/>
  <c r="D530" i="1"/>
  <c r="H516" i="1"/>
  <c r="E430" i="4"/>
  <c r="D425" i="1"/>
  <c r="H641" i="1"/>
  <c r="G641" i="1"/>
  <c r="F647" i="4"/>
  <c r="E360" i="4"/>
  <c r="D355" i="1" s="1"/>
  <c r="H369" i="1"/>
  <c r="G369" i="1"/>
  <c r="D356" i="1"/>
  <c r="E308" i="4"/>
  <c r="E418" i="4" s="1"/>
  <c r="D413" i="1" s="1"/>
  <c r="H642" i="1"/>
  <c r="G642" i="1"/>
  <c r="E179" i="9"/>
  <c r="B179" i="9" s="1"/>
  <c r="H198" i="1"/>
  <c r="F202" i="4"/>
  <c r="F106" i="4"/>
  <c r="G102" i="1"/>
  <c r="H102" i="1"/>
  <c r="E6" i="4"/>
  <c r="D2" i="1" s="1"/>
  <c r="D3" i="1"/>
  <c r="E309" i="9"/>
  <c r="B309" i="9" s="1"/>
  <c r="F571" i="4"/>
  <c r="C565" i="1"/>
  <c r="F430" i="4"/>
  <c r="C424" i="1"/>
  <c r="E152" i="4"/>
  <c r="D149" i="1"/>
  <c r="F466" i="4"/>
  <c r="C460" i="1"/>
  <c r="G339" i="9"/>
  <c r="E339" i="9" s="1"/>
  <c r="B339" i="9" s="1"/>
  <c r="F219" i="5"/>
  <c r="C1223" i="1"/>
  <c r="G269" i="1"/>
  <c r="H269" i="1"/>
  <c r="I24" i="3"/>
  <c r="E176" i="5"/>
  <c r="D1180" i="1" s="1"/>
  <c r="D1181" i="1"/>
  <c r="F536" i="4"/>
  <c r="D535" i="4"/>
  <c r="D639" i="4" s="1"/>
  <c r="C530" i="1"/>
  <c r="F373" i="4"/>
  <c r="C368" i="1"/>
  <c r="F35" i="6"/>
  <c r="H28" i="3"/>
  <c r="C1431" i="1"/>
  <c r="G338" i="9"/>
  <c r="E338" i="9" s="1"/>
  <c r="B338" i="9" s="1"/>
  <c r="F203" i="5"/>
  <c r="D177" i="5"/>
  <c r="C1207" i="1"/>
  <c r="E69" i="5"/>
  <c r="D1075" i="1"/>
  <c r="F230" i="4"/>
  <c r="C226" i="1"/>
  <c r="F82" i="4"/>
  <c r="C78" i="1"/>
  <c r="G1401" i="1"/>
  <c r="B207" i="9"/>
  <c r="F491" i="4"/>
  <c r="C485" i="1"/>
  <c r="F321" i="4"/>
  <c r="C316" i="1"/>
  <c r="F135" i="5"/>
  <c r="D69" i="5"/>
  <c r="D6" i="5" s="1"/>
  <c r="C1140" i="1"/>
  <c r="H22" i="3"/>
  <c r="C1012" i="1"/>
  <c r="E314" i="9"/>
  <c r="B314" i="9" s="1"/>
  <c r="F361" i="4"/>
  <c r="D360" i="4"/>
  <c r="C356" i="1"/>
  <c r="F164" i="4"/>
  <c r="C160" i="1"/>
  <c r="I1561" i="1"/>
  <c r="I1557" i="1"/>
  <c r="I1553" i="1"/>
  <c r="I1549" i="1"/>
  <c r="F70" i="5"/>
  <c r="I1581" i="1"/>
  <c r="I1576" i="1"/>
  <c r="I1570" i="1"/>
  <c r="I1566" i="1"/>
  <c r="E180" i="9"/>
  <c r="B180" i="9" s="1"/>
  <c r="F228" i="9"/>
  <c r="B228" i="9" s="1"/>
  <c r="F629" i="4"/>
  <c r="C623" i="1"/>
  <c r="F479" i="4"/>
  <c r="C473" i="1"/>
  <c r="F7" i="4"/>
  <c r="D6" i="4"/>
  <c r="C3" i="1"/>
  <c r="F597" i="4"/>
  <c r="C591" i="1"/>
  <c r="G344" i="9"/>
  <c r="E344" i="9" s="1"/>
  <c r="B344" i="9" s="1"/>
  <c r="F255" i="5"/>
  <c r="D251" i="5"/>
  <c r="C1259" i="1"/>
  <c r="F147" i="5"/>
  <c r="C1152" i="1"/>
  <c r="H1093" i="1"/>
  <c r="G1093" i="1"/>
  <c r="F49" i="4"/>
  <c r="C45" i="1"/>
  <c r="F584" i="4"/>
  <c r="C578" i="1"/>
  <c r="F309" i="4"/>
  <c r="D308" i="4"/>
  <c r="C304" i="1"/>
  <c r="H24" i="9"/>
  <c r="D152" i="4"/>
  <c r="G24" i="9"/>
  <c r="F153" i="4"/>
  <c r="C149" i="1"/>
  <c r="C1622" i="1"/>
  <c r="I40" i="3"/>
  <c r="D141" i="6"/>
  <c r="K1481" i="9" l="1"/>
  <c r="I39" i="3"/>
  <c r="C1621" i="1"/>
  <c r="H11" i="3" s="1"/>
  <c r="H19" i="9"/>
  <c r="E19" i="9" s="1"/>
  <c r="B19" i="9" s="1"/>
  <c r="G346" i="9"/>
  <c r="E346" i="9" s="1"/>
  <c r="B346" i="9" s="1"/>
  <c r="H33" i="3"/>
  <c r="C1538" i="1"/>
  <c r="G1539" i="1"/>
  <c r="D1538" i="1"/>
  <c r="H1538" i="1" s="1"/>
  <c r="I33" i="3"/>
  <c r="D1537" i="1"/>
  <c r="I22" i="3"/>
  <c r="F7" i="5"/>
  <c r="H425" i="1"/>
  <c r="G425" i="1"/>
  <c r="E639" i="4"/>
  <c r="D633" i="1" s="1"/>
  <c r="D424" i="1"/>
  <c r="G424" i="1" s="1"/>
  <c r="E640" i="4"/>
  <c r="D634" i="1" s="1"/>
  <c r="D303" i="1"/>
  <c r="E417" i="4"/>
  <c r="D412" i="1" s="1"/>
  <c r="E422" i="4"/>
  <c r="D417" i="1" s="1"/>
  <c r="I17" i="3"/>
  <c r="F639" i="4"/>
  <c r="C633" i="1"/>
  <c r="H1259" i="1"/>
  <c r="G1259" i="1"/>
  <c r="H1621" i="1"/>
  <c r="G1621" i="1"/>
  <c r="G473" i="1"/>
  <c r="H473" i="1"/>
  <c r="D640" i="4"/>
  <c r="F535" i="4"/>
  <c r="C529" i="1"/>
  <c r="F251" i="5"/>
  <c r="H25" i="3"/>
  <c r="C1255" i="1"/>
  <c r="H3" i="1"/>
  <c r="G3" i="1"/>
  <c r="F360" i="4"/>
  <c r="D418" i="4"/>
  <c r="C355" i="1"/>
  <c r="C1011" i="1"/>
  <c r="F69" i="5"/>
  <c r="H23" i="3"/>
  <c r="C1074" i="1"/>
  <c r="H485" i="1"/>
  <c r="G485" i="1"/>
  <c r="I23" i="3"/>
  <c r="D1074" i="1"/>
  <c r="E6" i="5"/>
  <c r="F6" i="5" s="1"/>
  <c r="G368" i="1"/>
  <c r="H368" i="1"/>
  <c r="H356" i="1"/>
  <c r="G356" i="1"/>
  <c r="H1075" i="1"/>
  <c r="G1075" i="1"/>
  <c r="F141" i="6"/>
  <c r="H31" i="3"/>
  <c r="C1537" i="1"/>
  <c r="G348" i="9"/>
  <c r="E348" i="9" s="1"/>
  <c r="G304" i="1"/>
  <c r="H304" i="1"/>
  <c r="E24" i="9"/>
  <c r="D417" i="4"/>
  <c r="F308" i="4"/>
  <c r="C303" i="1"/>
  <c r="G45" i="1"/>
  <c r="H45" i="1"/>
  <c r="H1152" i="1"/>
  <c r="G1152" i="1"/>
  <c r="F6" i="4"/>
  <c r="H17" i="3"/>
  <c r="D422" i="4"/>
  <c r="C2" i="1"/>
  <c r="H623" i="1"/>
  <c r="G623" i="1"/>
  <c r="G160" i="1"/>
  <c r="H160" i="1"/>
  <c r="G226" i="1"/>
  <c r="H226" i="1"/>
  <c r="H1207" i="1"/>
  <c r="G1207" i="1"/>
  <c r="G1431" i="1"/>
  <c r="H1431" i="1"/>
  <c r="H1223" i="1"/>
  <c r="G1223" i="1"/>
  <c r="E342" i="9"/>
  <c r="E299" i="4"/>
  <c r="I18" i="3"/>
  <c r="D148" i="1"/>
  <c r="G565" i="1"/>
  <c r="H565" i="1"/>
  <c r="H149" i="1"/>
  <c r="G149" i="1"/>
  <c r="H578" i="1"/>
  <c r="G578" i="1"/>
  <c r="G1012" i="1"/>
  <c r="H1012" i="1"/>
  <c r="H1140" i="1"/>
  <c r="G1140" i="1"/>
  <c r="H78" i="1"/>
  <c r="G78" i="1"/>
  <c r="G1622" i="1"/>
  <c r="H1622" i="1"/>
  <c r="D299" i="4"/>
  <c r="F152" i="4"/>
  <c r="H18" i="3"/>
  <c r="C148" i="1"/>
  <c r="H591" i="1"/>
  <c r="G591" i="1"/>
  <c r="H316" i="1"/>
  <c r="G316" i="1"/>
  <c r="D176" i="5"/>
  <c r="G299" i="9" s="1"/>
  <c r="H24" i="3"/>
  <c r="F177" i="5"/>
  <c r="C1181" i="1"/>
  <c r="G530" i="1"/>
  <c r="H530" i="1"/>
  <c r="G460" i="1"/>
  <c r="H460" i="1"/>
  <c r="G1538" i="1" l="1"/>
  <c r="E345" i="9"/>
  <c r="I10" i="3" s="1"/>
  <c r="H424" i="1"/>
  <c r="E643" i="4"/>
  <c r="D637" i="1" s="1"/>
  <c r="H148" i="1"/>
  <c r="G148" i="1"/>
  <c r="F422" i="4"/>
  <c r="D643" i="4"/>
  <c r="C417" i="1"/>
  <c r="H355" i="1"/>
  <c r="G355" i="1"/>
  <c r="G529" i="1"/>
  <c r="H529" i="1"/>
  <c r="H1074" i="1"/>
  <c r="G1074" i="1"/>
  <c r="F418" i="4"/>
  <c r="C413" i="1"/>
  <c r="H1255" i="1"/>
  <c r="G1255" i="1"/>
  <c r="N3" i="9"/>
  <c r="I11" i="3"/>
  <c r="H2" i="1"/>
  <c r="G2" i="1"/>
  <c r="F417" i="4"/>
  <c r="C412" i="1"/>
  <c r="E347" i="9"/>
  <c r="B348" i="9"/>
  <c r="F640" i="4"/>
  <c r="C634" i="1"/>
  <c r="H633" i="1"/>
  <c r="G633" i="1"/>
  <c r="H1181" i="1"/>
  <c r="G1181" i="1"/>
  <c r="E423" i="4"/>
  <c r="E301" i="4"/>
  <c r="D297" i="1" s="1"/>
  <c r="D295" i="1"/>
  <c r="E300" i="4"/>
  <c r="D296" i="1" s="1"/>
  <c r="G303" i="1"/>
  <c r="H303" i="1"/>
  <c r="H299" i="9"/>
  <c r="E299" i="9" s="1"/>
  <c r="D1011" i="1"/>
  <c r="H1011" i="1" s="1"/>
  <c r="F176" i="5"/>
  <c r="C1180" i="1"/>
  <c r="D423" i="4"/>
  <c r="D301" i="4"/>
  <c r="F299" i="4"/>
  <c r="C295" i="1"/>
  <c r="D300" i="4"/>
  <c r="B24" i="9"/>
  <c r="G1537" i="1"/>
  <c r="H1537" i="1"/>
  <c r="H9" i="3"/>
  <c r="G306" i="9"/>
  <c r="E306" i="9" s="1"/>
  <c r="B306" i="9" s="1"/>
  <c r="H8" i="3" l="1"/>
  <c r="M3" i="9" s="1"/>
  <c r="B299" i="9"/>
  <c r="E644" i="4"/>
  <c r="E425" i="4"/>
  <c r="D420" i="1" s="1"/>
  <c r="D418" i="1"/>
  <c r="H20" i="9"/>
  <c r="E424" i="4"/>
  <c r="D419" i="1" s="1"/>
  <c r="H417" i="1"/>
  <c r="G417" i="1"/>
  <c r="K3" i="9"/>
  <c r="I9" i="3"/>
  <c r="F301" i="4"/>
  <c r="C297" i="1"/>
  <c r="H634" i="1"/>
  <c r="G634" i="1"/>
  <c r="H412" i="1"/>
  <c r="G412" i="1"/>
  <c r="F300" i="4"/>
  <c r="C296" i="1"/>
  <c r="D644" i="4"/>
  <c r="D645" i="4" s="1"/>
  <c r="F423" i="4"/>
  <c r="D425" i="4"/>
  <c r="C418" i="1"/>
  <c r="G20" i="9"/>
  <c r="H413" i="1"/>
  <c r="G413" i="1"/>
  <c r="G1011" i="1"/>
  <c r="D424" i="4"/>
  <c r="G295" i="1"/>
  <c r="H295" i="1"/>
  <c r="H1180" i="1"/>
  <c r="G1180" i="1"/>
  <c r="F643" i="4"/>
  <c r="C637" i="1"/>
  <c r="E20" i="9" l="1"/>
  <c r="B20" i="9" s="1"/>
  <c r="F425" i="4"/>
  <c r="C420" i="1"/>
  <c r="E646" i="4"/>
  <c r="D638" i="1"/>
  <c r="E645" i="4"/>
  <c r="F645" i="4" s="1"/>
  <c r="H296" i="1"/>
  <c r="G296" i="1"/>
  <c r="H637" i="1"/>
  <c r="G637" i="1"/>
  <c r="H334" i="9"/>
  <c r="G334" i="9"/>
  <c r="H297" i="1"/>
  <c r="G297" i="1"/>
  <c r="C639" i="1"/>
  <c r="H418" i="1"/>
  <c r="G418" i="1"/>
  <c r="F424" i="4"/>
  <c r="C419" i="1"/>
  <c r="F644" i="4"/>
  <c r="D646" i="4"/>
  <c r="C638" i="1"/>
  <c r="E334" i="9" l="1"/>
  <c r="B334" i="9" s="1"/>
  <c r="E650" i="4"/>
  <c r="D640" i="1"/>
  <c r="H638" i="1"/>
  <c r="G638" i="1"/>
  <c r="F646" i="4"/>
  <c r="D650" i="4"/>
  <c r="C640" i="1"/>
  <c r="D649" i="4"/>
  <c r="H420" i="1"/>
  <c r="G420" i="1"/>
  <c r="H419" i="1"/>
  <c r="G419" i="1"/>
  <c r="E649" i="4"/>
  <c r="D639" i="1"/>
  <c r="H639" i="1" s="1"/>
  <c r="E298" i="9" l="1"/>
  <c r="I8" i="3" s="1"/>
  <c r="G297" i="9"/>
  <c r="E297" i="9" s="1"/>
  <c r="B297" i="9" s="1"/>
  <c r="G639" i="1"/>
  <c r="H19" i="3"/>
  <c r="F649" i="4"/>
  <c r="C643" i="1"/>
  <c r="H640" i="1"/>
  <c r="G640" i="1"/>
  <c r="H7" i="3"/>
  <c r="F650" i="4"/>
  <c r="H20" i="3"/>
  <c r="C644" i="1"/>
  <c r="I19" i="3"/>
  <c r="D643" i="1"/>
  <c r="I20" i="3"/>
  <c r="D644" i="1"/>
  <c r="H643" i="1" l="1"/>
  <c r="G643" i="1"/>
  <c r="J3" i="9"/>
  <c r="H644" i="1"/>
  <c r="G644" i="1"/>
  <c r="H295" i="9" l="1"/>
  <c r="G295" i="9"/>
  <c r="L293" i="9"/>
  <c r="F293" i="9" s="1"/>
  <c r="G18" i="9"/>
  <c r="H18" i="9"/>
  <c r="H22" i="9"/>
  <c r="J8" i="9"/>
  <c r="G15" i="9"/>
  <c r="K8" i="9"/>
  <c r="J13" i="9"/>
  <c r="I7" i="9"/>
  <c r="K13" i="9"/>
  <c r="J7" i="9"/>
  <c r="I12" i="9"/>
  <c r="J5" i="9"/>
  <c r="G22" i="9"/>
  <c r="G16" i="9"/>
  <c r="I9" i="9"/>
  <c r="H16" i="9"/>
  <c r="J9" i="9"/>
  <c r="H15" i="9"/>
  <c r="K9" i="9"/>
  <c r="L15" i="9"/>
  <c r="G21" i="9"/>
  <c r="I8" i="9"/>
  <c r="M15" i="9"/>
  <c r="L16" i="9"/>
  <c r="K5" i="9"/>
  <c r="J10" i="9"/>
  <c r="M16" i="9"/>
  <c r="K10" i="9"/>
  <c r="H21" i="9"/>
  <c r="I6" i="9"/>
  <c r="K12" i="9"/>
  <c r="G17" i="9"/>
  <c r="J6" i="9"/>
  <c r="H17" i="9"/>
  <c r="K6" i="9"/>
  <c r="J11" i="9"/>
  <c r="I5" i="9"/>
  <c r="K11" i="9"/>
  <c r="J17" i="9"/>
  <c r="I11" i="9"/>
  <c r="I17" i="9"/>
  <c r="I13" i="9"/>
  <c r="K7" i="9"/>
  <c r="J12" i="9"/>
  <c r="E22" i="9" l="1"/>
  <c r="B22" i="9" s="1"/>
  <c r="E18" i="9"/>
  <c r="B18" i="9" s="1"/>
  <c r="E15" i="9"/>
  <c r="E5" i="9"/>
  <c r="B5" i="9" s="1"/>
  <c r="E10" i="9"/>
  <c r="B10" i="9" s="1"/>
  <c r="E8" i="9"/>
  <c r="B8" i="9" s="1"/>
  <c r="E295" i="9"/>
  <c r="B295" i="9" s="1"/>
  <c r="E11" i="9"/>
  <c r="B11" i="9" s="1"/>
  <c r="E17" i="9"/>
  <c r="B17" i="9" s="1"/>
  <c r="F16" i="9"/>
  <c r="F15" i="9"/>
  <c r="E7" i="9"/>
  <c r="B7" i="9" s="1"/>
  <c r="B293" i="9"/>
  <c r="F23" i="9"/>
  <c r="E9" i="9"/>
  <c r="B9" i="9" s="1"/>
  <c r="E12" i="9"/>
  <c r="B12" i="9" s="1"/>
  <c r="E21" i="9"/>
  <c r="B21" i="9" s="1"/>
  <c r="E13" i="9"/>
  <c r="B13" i="9" s="1"/>
  <c r="E6" i="9"/>
  <c r="B6" i="9" s="1"/>
  <c r="E16" i="9"/>
  <c r="B16" i="9" l="1"/>
  <c r="E23" i="9"/>
  <c r="I7" i="3" s="1"/>
  <c r="F14" i="9"/>
  <c r="F3" i="9" s="1"/>
  <c r="E4" i="9"/>
  <c r="B15" i="9"/>
  <c r="E14" i="9"/>
  <c r="I13" i="3" s="1"/>
  <c r="E3" i="9" l="1"/>
</calcChain>
</file>

<file path=xl/sharedStrings.xml><?xml version="1.0" encoding="utf-8"?>
<sst xmlns="http://schemas.openxmlformats.org/spreadsheetml/2006/main" count="4733" uniqueCount="3656">
  <si>
    <t>Obveznik:</t>
  </si>
  <si>
    <t xml:space="preserve">8473 - OSNOVNA ŠKOLA IVANA NEPOMUKA JEMERŠIĆA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</si>
  <si>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</si>
  <si>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</si>
  <si>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</si>
  <si>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</si>
  <si>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</si>
  <si>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</si>
  <si>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</si>
  <si>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</si>
  <si>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</si>
  <si>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</si>
  <si>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</si>
  <si>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</si>
  <si>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</si>
  <si>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</si>
  <si>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</si>
  <si>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</si>
  <si>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</si>
  <si>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</si>
  <si>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</si>
  <si>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</si>
  <si>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</si>
  <si>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</si>
  <si>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</si>
  <si>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</si>
  <si>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</si>
  <si>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</si>
  <si>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</si>
  <si>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</si>
  <si>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</si>
  <si>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</si>
  <si>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</si>
  <si>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</si>
  <si>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</si>
  <si>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</si>
  <si>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</si>
  <si>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</si>
  <si>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</si>
  <si>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</si>
  <si>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</si>
  <si>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</si>
  <si>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</si>
  <si>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</si>
  <si>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</si>
  <si>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</si>
  <si>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</si>
  <si>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</si>
  <si>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</si>
  <si>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</si>
  <si>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</si>
  <si>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</si>
  <si>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</si>
  <si>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</si>
  <si>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</si>
  <si>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</si>
  <si>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</si>
  <si>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</si>
  <si>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</si>
  <si>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</si>
  <si>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</si>
  <si>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</si>
  <si>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</si>
  <si>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</si>
  <si>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</si>
  <si>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</si>
  <si>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</si>
  <si>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</si>
  <si>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</si>
  <si>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</si>
  <si>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</si>
  <si>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</si>
  <si>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</si>
  <si>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</si>
  <si>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</si>
  <si>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</si>
  <si>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</si>
  <si>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</si>
  <si>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</si>
  <si>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</si>
  <si>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</si>
  <si>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</si>
  <si>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</si>
  <si>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</si>
  <si>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</si>
  <si>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</si>
  <si>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</si>
  <si>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</si>
  <si>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</si>
  <si>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</si>
  <si>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</si>
  <si>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</si>
  <si>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</si>
  <si>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</si>
  <si>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</si>
  <si>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</si>
  <si>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</si>
  <si>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</si>
  <si>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</si>
  <si>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</si>
  <si>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</si>
  <si>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</si>
  <si>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</si>
  <si>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</si>
  <si>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</si>
  <si>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</si>
  <si>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</si>
  <si>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</si>
  <si>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</si>
  <si>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</si>
  <si>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</si>
  <si>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</si>
  <si>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</si>
  <si>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</si>
  <si>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</si>
  <si>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</si>
  <si>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</si>
  <si>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</si>
  <si>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</si>
  <si>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</si>
  <si>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</si>
  <si>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</si>
  <si>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</si>
  <si>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</si>
  <si>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</si>
  <si>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</si>
  <si>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</si>
  <si>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</si>
  <si>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</si>
  <si>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</si>
  <si>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</si>
  <si>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</si>
  <si>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</si>
  <si>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</si>
  <si>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</si>
  <si>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</si>
  <si>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</si>
  <si>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</si>
  <si>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</si>
  <si>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</si>
  <si>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</si>
  <si>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</si>
  <si>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</si>
  <si>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</si>
  <si>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</si>
  <si>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</si>
  <si>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</si>
  <si>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</si>
  <si>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</si>
  <si>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</si>
  <si>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</si>
  <si>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</si>
  <si>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</si>
  <si>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</si>
  <si>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</si>
  <si>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</si>
  <si>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</si>
  <si>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</si>
  <si>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</si>
  <si>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</si>
  <si>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</si>
  <si>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</si>
  <si>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</si>
  <si>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</si>
  <si>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</si>
  <si>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</si>
  <si>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</si>
  <si>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</si>
  <si>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</si>
  <si>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</si>
  <si>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</si>
  <si>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</si>
  <si>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</si>
  <si>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</si>
  <si>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</si>
  <si>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</si>
  <si>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</si>
  <si>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</si>
  <si>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</si>
  <si>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</si>
  <si>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</si>
  <si>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</si>
  <si>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</si>
  <si>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</si>
  <si>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</si>
  <si>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</si>
  <si>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</si>
  <si>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</si>
  <si>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</si>
  <si>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</si>
  <si>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</si>
  <si>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</si>
  <si>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</si>
  <si>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</si>
  <si>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</si>
  <si>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</si>
  <si>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</si>
  <si>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</si>
  <si>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</si>
  <si>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</si>
  <si>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</si>
  <si>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</si>
  <si>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</si>
  <si>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</si>
  <si>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</si>
  <si>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</si>
  <si>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</si>
  <si>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</si>
  <si>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</si>
  <si>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</si>
  <si>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</si>
  <si>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</si>
  <si>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</si>
  <si>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</si>
  <si>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</si>
  <si>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</si>
  <si>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</si>
  <si>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</si>
  <si>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</si>
  <si>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</si>
  <si>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</si>
  <si>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</si>
  <si>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</si>
  <si>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</si>
  <si>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</si>
  <si>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</si>
  <si>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</si>
  <si>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</si>
  <si>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</si>
  <si>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</si>
  <si>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</si>
  <si>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</si>
  <si>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</si>
  <si>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</si>
  <si>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</si>
  <si>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</si>
  <si>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</si>
  <si>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</si>
  <si>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</si>
  <si>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</si>
  <si>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</si>
  <si>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</si>
  <si>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</si>
  <si>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</si>
  <si>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</si>
  <si>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</si>
  <si>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</si>
  <si>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</si>
  <si>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</si>
  <si>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</si>
  <si>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</si>
  <si>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</si>
  <si>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</si>
  <si>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</si>
  <si>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</si>
  <si>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</si>
  <si>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</si>
  <si>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</si>
  <si>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</si>
  <si>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</si>
  <si>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</si>
  <si>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</si>
  <si>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</si>
  <si>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</si>
  <si>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</si>
  <si>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</si>
  <si>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</si>
  <si>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</si>
  <si>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</si>
  <si>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</si>
  <si>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</si>
  <si>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</si>
  <si>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</si>
  <si>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</si>
  <si>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</si>
  <si>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</si>
  <si>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</si>
  <si>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</si>
  <si>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</si>
  <si>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</si>
  <si>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</si>
  <si>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</si>
  <si>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</si>
  <si>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</si>
  <si>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</si>
  <si>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</si>
  <si>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</si>
  <si>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</si>
  <si>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</si>
  <si>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</si>
  <si>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</si>
  <si>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</si>
  <si>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</si>
  <si>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</si>
  <si>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</si>
  <si>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</si>
  <si>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</si>
  <si>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</si>
  <si>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</si>
  <si>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</si>
  <si>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</si>
  <si>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</si>
  <si>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</si>
  <si>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</si>
  <si>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</si>
  <si>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</si>
  <si>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</si>
  <si>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</si>
  <si>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</si>
  <si>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</si>
  <si>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</si>
  <si>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</si>
  <si>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</si>
  <si>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</si>
  <si>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</si>
  <si>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</si>
  <si>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</si>
  <si>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</si>
  <si>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</si>
  <si>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</si>
  <si>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</si>
  <si>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</si>
  <si>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</si>
  <si>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</si>
  <si>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</si>
  <si>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</si>
  <si>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</si>
  <si>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</si>
  <si>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</si>
  <si>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</si>
  <si>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</si>
  <si>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</si>
  <si>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</si>
  <si>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</si>
  <si>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</si>
  <si>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</si>
  <si>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</si>
  <si>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</si>
  <si>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</si>
  <si>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</si>
  <si>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</si>
  <si>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</si>
  <si>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</si>
  <si>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</si>
  <si>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</si>
  <si>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</si>
  <si>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</si>
  <si>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</si>
  <si>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</si>
  <si>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</si>
  <si>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</si>
  <si>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</si>
  <si>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</si>
  <si>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</si>
  <si>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</si>
  <si>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</si>
  <si>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</si>
  <si>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</si>
  <si>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</si>
  <si>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</si>
  <si>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</si>
  <si>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</si>
  <si>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</si>
  <si>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</si>
  <si>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</si>
  <si>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</si>
  <si>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</si>
  <si>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</si>
  <si>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</si>
  <si>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</si>
  <si>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</si>
  <si>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</si>
  <si>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</si>
  <si>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</si>
  <si>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</si>
  <si>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</si>
  <si>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</si>
  <si>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</si>
  <si>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</si>
  <si>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</si>
  <si>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</si>
  <si>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</si>
  <si>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</si>
  <si>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</si>
  <si>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</si>
  <si>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</si>
  <si>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</si>
  <si>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</si>
  <si>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</si>
  <si>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</si>
  <si>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</si>
  <si>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</si>
  <si>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</si>
  <si>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</si>
  <si>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</si>
  <si>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</si>
  <si>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</si>
  <si>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</si>
  <si>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</si>
  <si>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</si>
  <si>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</si>
  <si>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</si>
  <si>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</si>
  <si>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</si>
  <si>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</si>
  <si>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</si>
  <si>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</si>
  <si>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</si>
  <si>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</si>
  <si>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</si>
  <si>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</si>
  <si>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</si>
  <si>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</si>
  <si>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</si>
  <si>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</si>
  <si>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</si>
  <si>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</si>
  <si>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</si>
  <si>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</si>
  <si>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</si>
  <si>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</si>
  <si>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</si>
  <si>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</si>
  <si>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</si>
  <si>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</si>
  <si>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</si>
  <si>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</si>
  <si>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</si>
  <si>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</si>
  <si>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</si>
  <si>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</si>
  <si>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</si>
  <si>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</si>
  <si>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</si>
  <si>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</si>
  <si>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</si>
  <si>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</si>
  <si>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</si>
  <si>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</si>
  <si>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</si>
  <si>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</si>
  <si>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</si>
  <si>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</si>
  <si>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</si>
  <si>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</si>
  <si>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</si>
  <si>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</si>
  <si>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</si>
  <si>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</si>
  <si>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</si>
  <si>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</si>
  <si>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</si>
  <si>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</si>
  <si>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</si>
  <si>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</si>
  <si>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</si>
  <si>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</si>
  <si>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</si>
  <si>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</si>
  <si>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</si>
  <si>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</si>
  <si>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</si>
  <si>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</si>
  <si>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</si>
  <si>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</si>
  <si>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</si>
  <si>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</si>
  <si>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</si>
  <si>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</si>
  <si>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</si>
  <si>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</si>
  <si>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</si>
  <si>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</si>
  <si>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</si>
  <si>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</si>
  <si>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</si>
  <si>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</si>
  <si>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</si>
  <si>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</si>
  <si>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</si>
  <si>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</si>
  <si>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</si>
  <si>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</si>
  <si>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</si>
  <si>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</si>
  <si>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</si>
  <si>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</si>
  <si>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</si>
  <si>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</si>
  <si>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</si>
  <si>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</si>
  <si>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</si>
  <si>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</si>
  <si>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</si>
  <si>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</si>
  <si>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</si>
  <si>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</si>
  <si>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</si>
  <si>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</si>
  <si>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</si>
  <si>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</si>
  <si>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</si>
  <si>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</si>
  <si>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</si>
  <si>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</si>
  <si>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</si>
  <si>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</si>
  <si>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</si>
  <si>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</si>
  <si>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</si>
  <si>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</si>
  <si>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</si>
  <si>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</si>
  <si>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</si>
  <si>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</si>
  <si>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</si>
  <si>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</si>
  <si>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</si>
  <si>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</si>
  <si>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</si>
  <si>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</si>
  <si>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</si>
  <si>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</si>
  <si>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</si>
  <si>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</si>
  <si>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</si>
  <si>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</si>
  <si>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</si>
  <si>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</si>
  <si>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</si>
  <si>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</si>
  <si>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</si>
  <si>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</si>
  <si>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</si>
  <si>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</si>
  <si>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</si>
  <si>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</si>
  <si>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</si>
  <si>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</si>
  <si>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</si>
  <si>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</si>
  <si>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</si>
  <si>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</si>
  <si>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</si>
  <si>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</si>
  <si>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</si>
  <si>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</si>
  <si>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</si>
  <si>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</si>
  <si>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</si>
  <si>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</si>
  <si>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</si>
  <si>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</si>
  <si>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</si>
  <si>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</si>
  <si>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</si>
  <si>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</si>
  <si>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</si>
  <si>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</si>
  <si>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</si>
  <si>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</si>
  <si>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</si>
  <si>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</si>
  <si>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</si>
  <si>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</si>
  <si>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</si>
  <si>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</si>
  <si>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</si>
  <si>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</si>
  <si>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</si>
  <si>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</si>
  <si>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</si>
  <si>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</si>
  <si>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</si>
  <si>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</si>
  <si>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</si>
  <si>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</si>
  <si>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</si>
  <si>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</si>
  <si>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</si>
  <si>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</si>
  <si>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</si>
  <si>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</si>
  <si>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</si>
  <si>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</si>
  <si>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</si>
  <si>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</si>
  <si>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</si>
  <si>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</si>
  <si>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</si>
  <si>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</si>
  <si>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</si>
  <si>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</si>
  <si>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</si>
  <si>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</si>
  <si>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</si>
  <si>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</si>
  <si>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</si>
  <si>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</si>
  <si>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</si>
  <si>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</si>
  <si>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</si>
  <si>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</si>
  <si>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</si>
  <si>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</si>
  <si>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</si>
  <si>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</si>
  <si>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</si>
  <si>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</si>
  <si>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</si>
  <si>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</si>
  <si>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</si>
  <si>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</si>
  <si>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</si>
  <si>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</si>
  <si>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</si>
  <si>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</si>
  <si>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</si>
  <si>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</si>
  <si>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</si>
  <si>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</si>
  <si>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</si>
  <si>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</si>
  <si>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</si>
  <si>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</si>
  <si>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</si>
  <si>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</si>
  <si>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</si>
  <si>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</si>
  <si>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</si>
  <si>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</si>
  <si>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</si>
  <si>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</si>
  <si>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</si>
  <si>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</si>
  <si>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</si>
  <si>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</si>
  <si>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</si>
  <si>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</si>
  <si>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</si>
  <si>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</si>
  <si>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</si>
  <si>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</si>
  <si>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</si>
  <si>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</si>
  <si>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</si>
  <si>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</si>
  <si>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</si>
  <si>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</si>
  <si>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</si>
  <si>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</si>
  <si>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</si>
  <si>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</si>
  <si>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</si>
  <si>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</si>
  <si>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</si>
  <si>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</si>
  <si>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</si>
  <si>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</si>
  <si>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</si>
  <si>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</si>
  <si>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</si>
  <si>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</si>
  <si>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</si>
  <si>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</si>
  <si>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</si>
  <si>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</si>
  <si>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</si>
  <si>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</si>
  <si>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</si>
  <si>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</si>
  <si>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</si>
  <si>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</si>
  <si>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</si>
  <si>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</si>
  <si>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</si>
  <si>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</si>
  <si>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</si>
  <si>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</si>
  <si>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</si>
  <si>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</si>
  <si>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</si>
  <si>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</si>
  <si>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</si>
  <si>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</si>
  <si>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</si>
  <si>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</si>
  <si>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</si>
  <si>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</si>
  <si>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</si>
  <si>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</si>
  <si>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</si>
  <si>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</si>
  <si>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</si>
  <si>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</si>
  <si>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</si>
  <si>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</si>
  <si>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</si>
  <si>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</si>
  <si>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</si>
  <si>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</si>
  <si>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</si>
  <si>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</si>
  <si>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</si>
  <si>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</si>
  <si>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</si>
  <si>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</si>
  <si>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</si>
  <si>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</si>
  <si>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</si>
  <si>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</si>
  <si>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</si>
  <si>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</si>
  <si>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</si>
  <si>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</si>
  <si>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</si>
  <si>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</si>
  <si>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</si>
  <si>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</si>
  <si>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</si>
  <si>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</si>
  <si>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</si>
  <si>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</si>
  <si>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</si>
  <si>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</si>
  <si>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</si>
  <si>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</si>
  <si>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</si>
  <si>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</si>
  <si>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</si>
  <si>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</si>
  <si>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</si>
  <si>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</si>
  <si>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</si>
  <si>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</si>
  <si>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</si>
  <si>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</si>
  <si>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</si>
  <si>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</si>
  <si>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</si>
  <si>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</si>
  <si>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</si>
  <si>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</si>
  <si>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</si>
  <si>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</si>
  <si>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</si>
  <si>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</si>
  <si>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</si>
  <si>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</si>
  <si>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</si>
  <si>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</si>
  <si>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</si>
  <si>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</si>
  <si>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</si>
  <si>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</si>
  <si>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</si>
  <si>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</si>
  <si>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</si>
  <si>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</si>
  <si>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</si>
  <si>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</si>
  <si>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</si>
  <si>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</si>
  <si>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</si>
  <si>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</si>
  <si>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</si>
  <si>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</si>
  <si>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</si>
  <si>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</si>
  <si>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</si>
  <si>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</si>
  <si>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</si>
  <si>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</si>
  <si>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</si>
  <si>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</si>
  <si>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</si>
  <si>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</si>
  <si>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</si>
  <si>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</si>
  <si>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</si>
  <si>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</si>
  <si>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</si>
  <si>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</si>
  <si>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</si>
  <si>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</si>
  <si>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</si>
  <si>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</si>
  <si>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</si>
  <si>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</si>
  <si>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</si>
  <si>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</si>
  <si>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</si>
  <si>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</si>
  <si>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</si>
  <si>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</si>
  <si>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</si>
  <si>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</si>
  <si>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</si>
  <si>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</si>
  <si>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</si>
  <si>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</si>
  <si>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</si>
  <si>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</si>
  <si>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</si>
  <si>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</si>
  <si>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</si>
  <si>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</si>
  <si>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</si>
  <si>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</si>
  <si>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</si>
  <si>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</si>
  <si>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</si>
  <si>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</si>
  <si>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</si>
  <si>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</si>
  <si>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</si>
  <si>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</si>
  <si>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</si>
  <si>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</si>
  <si>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</si>
  <si>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</si>
  <si>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</si>
  <si>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</si>
  <si>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</si>
  <si>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</si>
  <si>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</si>
  <si>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</si>
  <si>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</si>
  <si>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</si>
  <si>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</si>
  <si>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</si>
  <si>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</si>
  <si>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</si>
  <si>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</si>
  <si>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</si>
  <si>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</si>
  <si>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</si>
  <si>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</si>
  <si>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</si>
  <si>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</si>
  <si>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</si>
  <si>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</si>
  <si>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</si>
  <si>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</si>
  <si>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</si>
  <si>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</si>
  <si>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</si>
  <si>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</si>
  <si>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</si>
  <si>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</si>
  <si>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</si>
  <si>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</si>
  <si>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</si>
  <si>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</si>
  <si>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</si>
  <si>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</si>
  <si>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</si>
  <si>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</si>
  <si>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</si>
  <si>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</si>
  <si>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</si>
  <si>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</si>
  <si>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</si>
  <si>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</si>
  <si>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</si>
  <si>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</si>
  <si>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</si>
  <si>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</si>
  <si>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</si>
  <si>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</si>
  <si>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</si>
  <si>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</si>
  <si>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</si>
  <si>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</si>
  <si>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</si>
  <si>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</si>
  <si>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</si>
  <si>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</si>
  <si>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</si>
  <si>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</si>
  <si>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</si>
  <si>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</si>
  <si>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</si>
  <si>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</si>
  <si>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</si>
  <si>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</si>
  <si>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</si>
  <si>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</si>
  <si>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</si>
  <si>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</si>
  <si>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</si>
  <si>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</si>
  <si>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</si>
  <si>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</si>
  <si>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</si>
  <si>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</si>
  <si>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</si>
  <si>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</si>
  <si>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</si>
  <si>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</si>
  <si>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</si>
  <si>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</si>
  <si>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</si>
  <si>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</si>
  <si>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</si>
  <si>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</si>
  <si>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</si>
  <si>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</si>
  <si>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</si>
  <si>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</si>
  <si>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</si>
  <si>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</si>
  <si>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</si>
  <si>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</si>
  <si>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</si>
  <si>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</si>
  <si>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</si>
  <si>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</si>
  <si>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</si>
  <si>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</si>
  <si>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</si>
  <si>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</si>
  <si>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</si>
  <si>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</si>
  <si>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</si>
  <si>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</si>
  <si>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</si>
  <si>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</si>
  <si>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</si>
  <si>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</si>
  <si>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</si>
  <si>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</si>
  <si>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</si>
  <si>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</si>
  <si>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</si>
  <si>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</si>
  <si>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</si>
  <si>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</si>
  <si>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</si>
  <si>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</si>
  <si>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</si>
  <si>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</si>
  <si>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</si>
  <si>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</si>
  <si>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</si>
  <si>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</si>
  <si>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</si>
  <si>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</si>
  <si>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</si>
  <si>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</si>
  <si>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</si>
  <si>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</si>
  <si>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</si>
  <si>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</si>
  <si>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</si>
  <si>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</si>
  <si>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</si>
  <si>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</si>
  <si>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</si>
  <si>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</si>
  <si>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</si>
  <si>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</si>
  <si>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</si>
  <si>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</si>
  <si>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</si>
  <si>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</si>
  <si>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</si>
  <si>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</si>
  <si>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</si>
  <si>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</si>
  <si>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</si>
  <si>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</si>
  <si>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</si>
  <si>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</si>
  <si>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</si>
  <si>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</si>
  <si>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</si>
  <si>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</si>
  <si>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</si>
  <si>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</si>
  <si>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</si>
  <si>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</si>
  <si>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</si>
  <si>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</si>
  <si>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</si>
  <si>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</si>
  <si>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</si>
  <si>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</si>
  <si>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</si>
  <si>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</si>
  <si>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</si>
  <si>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</si>
  <si>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</si>
  <si>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</si>
  <si>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</si>
  <si>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</si>
  <si>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</si>
  <si>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</si>
  <si>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</si>
  <si>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</si>
  <si>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</si>
  <si>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</si>
  <si>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</si>
  <si>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</si>
  <si>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</si>
  <si>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</si>
  <si>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</si>
  <si>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</si>
  <si>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</si>
  <si>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</si>
  <si>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</si>
  <si>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</si>
  <si>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</si>
  <si>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</si>
  <si>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</si>
  <si>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</si>
  <si>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</si>
  <si>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</si>
  <si>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</si>
  <si>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</si>
  <si>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</si>
  <si>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</si>
  <si>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</si>
  <si>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</si>
  <si>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</si>
  <si>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</si>
  <si>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</si>
  <si>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</si>
  <si>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</si>
  <si>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</si>
  <si>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</si>
  <si>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</si>
  <si>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</si>
  <si>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</si>
  <si>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</si>
  <si>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</si>
  <si>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</si>
  <si>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</si>
  <si>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</si>
  <si>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</si>
  <si>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</si>
  <si>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</si>
  <si>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</si>
  <si>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</si>
  <si>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</si>
  <si>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</si>
  <si>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</si>
  <si>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</si>
  <si>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</si>
  <si>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</si>
  <si>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</si>
  <si>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</si>
  <si>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</si>
  <si>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</si>
  <si>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</si>
  <si>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</si>
  <si>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</si>
  <si>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</si>
  <si>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</si>
  <si>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</si>
  <si>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</si>
  <si>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</si>
  <si>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</si>
  <si>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</si>
  <si>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</si>
  <si>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</si>
  <si>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</si>
  <si>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</si>
  <si>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</si>
  <si>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</si>
  <si>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</si>
  <si>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</si>
  <si>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</si>
  <si>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</si>
  <si>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</si>
  <si>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</si>
  <si>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</si>
  <si>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</si>
  <si>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</si>
  <si>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</si>
  <si>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</si>
  <si>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</si>
  <si>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</si>
  <si>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</si>
  <si>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</si>
  <si>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</si>
  <si>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</si>
  <si>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</si>
  <si>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</si>
  <si>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</si>
  <si>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</si>
  <si>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</si>
  <si>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</si>
  <si>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</si>
  <si>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</si>
  <si>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</si>
  <si>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</si>
  <si>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</si>
  <si>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</si>
  <si>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</si>
  <si>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</si>
  <si>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</si>
  <si>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</si>
  <si>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</si>
  <si>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</si>
  <si>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</si>
  <si>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</si>
  <si>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</si>
  <si>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</si>
  <si>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</si>
  <si>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</si>
  <si>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</si>
  <si>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</si>
  <si>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</si>
  <si>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</si>
  <si>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</si>
  <si>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</si>
  <si>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</si>
  <si>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</si>
  <si>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</si>
  <si>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</si>
  <si>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</si>
  <si>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</si>
  <si>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</si>
  <si>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</si>
  <si>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</si>
  <si>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</si>
  <si>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</si>
  <si>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</si>
  <si>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</si>
  <si>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</si>
  <si>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</si>
  <si>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</si>
  <si>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</si>
  <si>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</si>
  <si>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</si>
  <si>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</si>
  <si>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</si>
  <si>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</si>
  <si>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</si>
  <si>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</si>
  <si>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</si>
  <si>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</si>
  <si>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</si>
  <si>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</si>
  <si>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</si>
  <si>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</si>
  <si>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</si>
  <si>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</si>
  <si>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</si>
  <si>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</si>
  <si>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</si>
  <si>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</si>
  <si>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</si>
  <si>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</si>
  <si>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</si>
  <si>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</si>
  <si>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</si>
  <si>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</si>
  <si>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</si>
  <si>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</si>
  <si>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</si>
  <si>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</si>
  <si>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</si>
  <si>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</si>
  <si>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</si>
  <si>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</si>
  <si>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</si>
  <si>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</si>
  <si>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</si>
  <si>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</si>
  <si>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</si>
  <si>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</si>
  <si>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</si>
  <si>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</si>
  <si>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</si>
  <si>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</si>
  <si>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</si>
  <si>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</si>
  <si>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</si>
  <si>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</si>
  <si>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</si>
  <si>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</si>
  <si>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</si>
  <si>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</si>
  <si>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</si>
  <si>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</si>
  <si>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</si>
  <si>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</si>
  <si>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</si>
  <si>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</si>
  <si>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</si>
  <si>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</si>
  <si>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</si>
  <si>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</si>
  <si>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</si>
  <si>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</si>
  <si>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</si>
  <si>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</si>
  <si>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</si>
  <si>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</si>
  <si>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</si>
  <si>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</si>
  <si>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</si>
  <si>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</si>
  <si>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</si>
  <si>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</si>
  <si>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</si>
  <si>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</si>
  <si>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</si>
  <si>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</si>
  <si>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</si>
  <si>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</si>
  <si>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</si>
  <si>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</si>
  <si>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</si>
  <si>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</si>
  <si>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</si>
  <si>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</si>
  <si>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</si>
  <si>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</si>
  <si>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</si>
  <si>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</si>
  <si>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</si>
  <si>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</si>
  <si>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</si>
  <si>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</si>
  <si>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</si>
  <si>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</si>
  <si>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</si>
  <si>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</si>
  <si>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</si>
  <si>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</si>
  <si>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</si>
  <si>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</si>
  <si>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</si>
  <si>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</si>
  <si>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</si>
  <si>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</si>
  <si>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</si>
  <si>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</si>
  <si>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</si>
  <si>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</si>
  <si>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</si>
  <si>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</si>
  <si>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</si>
  <si>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</si>
  <si>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</si>
  <si>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</si>
  <si>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</si>
  <si>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</si>
  <si>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</si>
  <si>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</si>
  <si>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</si>
  <si>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</si>
  <si>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</si>
  <si>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</si>
  <si>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</si>
  <si>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</si>
  <si>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</si>
  <si>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</si>
  <si>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</si>
  <si>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</si>
  <si>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</si>
  <si>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</si>
  <si>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</si>
  <si>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</si>
  <si>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</si>
  <si>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</si>
  <si>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</si>
  <si>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</si>
  <si>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</si>
  <si>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</si>
  <si>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</si>
  <si>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</si>
  <si>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</si>
  <si>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</si>
  <si>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</si>
  <si>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</si>
  <si>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</si>
  <si>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</si>
  <si>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</si>
  <si>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</si>
  <si>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</si>
  <si>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</si>
  <si>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</si>
  <si>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</si>
  <si>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</si>
  <si>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</si>
  <si>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</si>
  <si>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</si>
  <si>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</si>
  <si>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</si>
  <si>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</si>
  <si>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</si>
  <si>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</si>
  <si>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</si>
  <si>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</si>
  <si>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</si>
  <si>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</si>
  <si>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</si>
  <si>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</si>
  <si>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</si>
  <si>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</si>
  <si>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</si>
  <si>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</si>
  <si>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</si>
  <si>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</si>
  <si>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</si>
  <si>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</si>
  <si>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</si>
  <si>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</si>
  <si>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</si>
  <si>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</si>
  <si>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</si>
  <si>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</si>
  <si>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</si>
  <si>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</si>
  <si>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</si>
  <si>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</si>
  <si>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</si>
  <si>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</si>
  <si>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</si>
  <si>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</si>
  <si>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</si>
  <si>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</si>
  <si>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</si>
  <si>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</si>
  <si>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</si>
  <si>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</si>
  <si>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</si>
  <si>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</si>
  <si>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</si>
  <si>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</si>
  <si>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</si>
  <si>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</si>
  <si>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</si>
  <si>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</si>
  <si>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</si>
  <si>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</si>
  <si>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</si>
  <si>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</si>
  <si>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</si>
  <si>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</si>
  <si>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</si>
  <si>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</si>
  <si>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</si>
  <si>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</si>
  <si>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</si>
  <si>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</si>
  <si>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</si>
  <si>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</si>
  <si>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</si>
  <si>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</si>
  <si>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</si>
  <si>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</si>
  <si>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</si>
  <si>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</si>
  <si>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</si>
  <si>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</si>
  <si>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</si>
  <si>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</si>
  <si>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</si>
  <si>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</si>
  <si>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</si>
  <si>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</si>
  <si>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</si>
  <si>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</si>
  <si>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</si>
  <si>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</si>
  <si>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</si>
  <si>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</si>
  <si>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</si>
  <si>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</si>
  <si>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</si>
  <si>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</si>
  <si>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</si>
  <si>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</si>
  <si>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</si>
  <si>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</si>
  <si>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</si>
  <si>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</si>
  <si>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</si>
  <si>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</si>
  <si>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</si>
  <si>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</si>
  <si>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</si>
  <si>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</si>
  <si>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</si>
  <si>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</si>
  <si>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</si>
  <si>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</si>
  <si>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</si>
  <si>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</si>
  <si>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</si>
  <si>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</si>
  <si>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</si>
  <si>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</si>
  <si>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</si>
  <si>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</si>
  <si>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</si>
  <si>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</si>
  <si>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</si>
  <si>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</si>
  <si>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</si>
  <si>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</si>
  <si>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</si>
  <si>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</si>
  <si>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</si>
  <si>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</si>
  <si>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</si>
  <si>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</si>
  <si>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</si>
  <si>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</si>
  <si>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</si>
  <si>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</si>
  <si>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</si>
  <si>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</si>
  <si>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</si>
  <si>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</si>
  <si>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</si>
  <si>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</si>
  <si>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</si>
  <si>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</si>
  <si>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</si>
  <si>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</si>
  <si>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</si>
  <si>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</si>
  <si>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</si>
  <si>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</si>
  <si>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</si>
  <si>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</si>
  <si>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</si>
  <si>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</si>
  <si>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</si>
  <si>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</si>
  <si>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</si>
  <si>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</si>
  <si>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</si>
  <si>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</si>
  <si>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</si>
  <si>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</si>
  <si>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</si>
  <si>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</si>
  <si>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</si>
  <si>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</si>
  <si>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</si>
  <si>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</si>
  <si>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</si>
  <si>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</si>
  <si>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</si>
  <si>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</si>
  <si>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</si>
  <si>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</si>
  <si>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</si>
  <si>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</si>
  <si>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</si>
  <si>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</si>
  <si>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</si>
  <si>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</si>
  <si>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</si>
  <si>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</si>
  <si>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</si>
  <si>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</si>
  <si>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</si>
  <si>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</si>
  <si>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</si>
  <si>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</si>
  <si>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</si>
  <si>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</si>
  <si>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</si>
  <si>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</si>
  <si>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</si>
  <si>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</si>
  <si>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</si>
  <si>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</si>
  <si>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</si>
  <si>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</si>
  <si>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</si>
  <si>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</si>
  <si>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</si>
  <si>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</si>
  <si>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</si>
  <si>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</si>
  <si>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</si>
  <si>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</si>
  <si>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</si>
  <si>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</si>
  <si>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</si>
  <si>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</si>
  <si>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</si>
  <si>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</si>
  <si>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</si>
  <si>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</si>
  <si>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</si>
  <si>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</si>
  <si>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</si>
  <si>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</si>
  <si>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</si>
  <si>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</si>
  <si>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</si>
  <si>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</si>
  <si>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</si>
  <si>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</si>
  <si>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</si>
  <si>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</si>
  <si>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</si>
  <si>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</si>
  <si>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</si>
  <si>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</si>
  <si>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</si>
  <si>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</si>
  <si>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</si>
  <si>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</si>
  <si>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</si>
  <si>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</si>
  <si>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</si>
  <si>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</si>
  <si>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</si>
  <si>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</si>
  <si>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</si>
  <si>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</si>
  <si>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</si>
  <si>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</si>
  <si>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</si>
  <si>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</si>
  <si>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</si>
  <si>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</si>
  <si>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</si>
  <si>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</si>
  <si>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</si>
  <si>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</si>
  <si>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</si>
  <si>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</si>
  <si>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</si>
  <si>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</si>
  <si>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</si>
  <si>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</si>
  <si>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</si>
  <si>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</si>
  <si>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</si>
  <si>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</si>
  <si>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</si>
  <si>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</si>
  <si>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</si>
  <si>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</si>
  <si>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</si>
  <si>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</si>
  <si>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</si>
  <si>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</si>
  <si>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</si>
  <si>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</si>
  <si>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</si>
  <si>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</si>
  <si>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</si>
  <si>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</si>
  <si>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</si>
  <si>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</si>
  <si>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</si>
  <si>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</si>
  <si>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</si>
  <si>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</si>
  <si>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</si>
  <si>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</si>
  <si>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</si>
  <si>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</si>
  <si>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</si>
  <si>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</si>
  <si>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</si>
  <si>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</si>
  <si>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</si>
  <si>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</si>
  <si>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</si>
  <si>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</si>
  <si>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</si>
  <si>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</si>
  <si>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</si>
  <si>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</si>
  <si>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</si>
  <si>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</si>
  <si>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</si>
  <si>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</si>
  <si>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</si>
  <si>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</si>
  <si>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</si>
  <si>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</si>
  <si>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</si>
  <si>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</si>
  <si>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</si>
  <si>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</si>
  <si>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</si>
  <si>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</si>
  <si>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</si>
  <si>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</si>
  <si>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</si>
  <si>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</si>
  <si>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</si>
  <si>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</si>
  <si>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</si>
  <si>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</si>
  <si>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</si>
  <si>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</si>
  <si>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</si>
  <si>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</si>
  <si>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</si>
  <si>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</si>
  <si>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</si>
  <si>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</si>
  <si>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</si>
  <si>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</si>
  <si>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</si>
  <si>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</si>
  <si>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</si>
  <si>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</si>
  <si>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</si>
  <si>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</si>
  <si>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</si>
  <si>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</si>
  <si>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</si>
  <si>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</si>
  <si>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</si>
  <si>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</si>
  <si>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</si>
  <si>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</si>
  <si>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</si>
  <si>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</si>
  <si>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</si>
  <si>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</si>
  <si>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</si>
  <si>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</si>
  <si>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</si>
  <si>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</si>
  <si>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</si>
  <si>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</si>
  <si>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</si>
  <si>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</si>
  <si>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</si>
  <si>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</si>
  <si>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</si>
  <si>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</si>
  <si>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</si>
  <si>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</si>
  <si>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</si>
  <si>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</si>
  <si>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</si>
  <si>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</si>
  <si>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</si>
  <si>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</si>
  <si>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</si>
  <si>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</si>
  <si>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</si>
  <si>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</si>
  <si>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</si>
  <si>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</si>
  <si>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</si>
  <si>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</si>
  <si>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</si>
  <si>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</si>
  <si>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</si>
  <si>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</si>
  <si>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</si>
  <si>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</si>
  <si>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</si>
  <si>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</si>
  <si>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</si>
  <si>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</si>
  <si>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</si>
  <si>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</si>
  <si>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</si>
  <si>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</si>
  <si>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</si>
  <si>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</si>
  <si>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</si>
  <si>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</si>
  <si>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</si>
  <si>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</si>
  <si>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</si>
  <si>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</si>
  <si>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</si>
  <si>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</si>
  <si>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</si>
  <si>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</si>
  <si>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</si>
  <si>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</si>
  <si>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</si>
  <si>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</si>
  <si>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</si>
  <si>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</si>
  <si>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</si>
  <si>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</si>
  <si>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</si>
  <si>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</si>
  <si>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</si>
  <si>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</si>
  <si>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</si>
  <si>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</si>
  <si>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</si>
  <si>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</si>
  <si>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</si>
  <si>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</si>
  <si>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</si>
  <si>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</si>
  <si>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</si>
  <si>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</si>
  <si>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</si>
  <si>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</si>
  <si>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</si>
  <si>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</si>
  <si>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</si>
  <si>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</si>
  <si>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</si>
  <si>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</si>
  <si>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</si>
  <si>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</si>
  <si>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</si>
  <si>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</si>
  <si>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</si>
  <si>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</si>
  <si>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</si>
  <si>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</si>
  <si>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</si>
  <si>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</si>
  <si>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</si>
  <si>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</si>
  <si>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</si>
  <si>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</si>
  <si>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</si>
  <si>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</si>
  <si>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</si>
  <si>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</si>
  <si>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</si>
  <si>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</si>
  <si>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</si>
  <si>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</si>
  <si>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</si>
  <si>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</si>
  <si>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</si>
  <si>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</si>
  <si>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</si>
  <si>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</si>
  <si>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</si>
  <si>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</si>
  <si>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</si>
  <si>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</si>
  <si>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</si>
  <si>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</si>
  <si>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</si>
  <si>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</si>
  <si>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</si>
  <si>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</si>
  <si>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</si>
  <si>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</si>
  <si>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</si>
  <si>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</si>
  <si>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</si>
  <si>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</si>
  <si>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</si>
  <si>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</si>
  <si>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</si>
  <si>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</si>
  <si>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</si>
  <si>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</si>
  <si>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</si>
  <si>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</si>
  <si>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</si>
  <si>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</si>
  <si>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</si>
  <si>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</si>
  <si>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</si>
  <si>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</si>
  <si>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</si>
  <si>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</si>
  <si>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</si>
  <si>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</si>
  <si>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</si>
  <si>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</si>
  <si>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</si>
  <si>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</si>
  <si>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</si>
  <si>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</si>
  <si>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</si>
  <si>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</si>
  <si>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</si>
  <si>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</si>
  <si>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</si>
  <si>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</si>
  <si>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</si>
  <si>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</si>
  <si>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</si>
  <si>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</si>
  <si>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</si>
  <si>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</si>
  <si>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</si>
  <si>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</si>
  <si>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</si>
  <si>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</si>
  <si>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</si>
  <si>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</si>
  <si>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</si>
  <si>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</si>
  <si>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</si>
  <si>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</si>
  <si>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</si>
  <si>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</si>
  <si>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</si>
  <si>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</si>
  <si>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</si>
  <si>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</si>
  <si>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</si>
  <si>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</si>
  <si>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</si>
  <si>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</si>
  <si>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</si>
  <si>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</si>
  <si>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</si>
  <si>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</si>
  <si>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</si>
  <si>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</si>
  <si>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</si>
  <si>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</si>
  <si>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</si>
  <si>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</si>
  <si>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</si>
  <si>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</si>
  <si>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</si>
  <si>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</si>
  <si>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</si>
  <si>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</si>
  <si>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</si>
  <si>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</si>
  <si>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</si>
  <si>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</si>
  <si>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</si>
  <si>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</si>
  <si>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</si>
  <si>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</si>
  <si>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</si>
  <si>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</si>
  <si>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</si>
  <si>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</si>
  <si>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</si>
  <si>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</si>
  <si>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</si>
  <si>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</si>
  <si>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</si>
  <si>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</si>
  <si>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</si>
  <si>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</si>
  <si>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</si>
  <si>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</si>
  <si>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</si>
  <si>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</si>
  <si>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</si>
  <si>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</si>
  <si>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</si>
  <si>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</si>
  <si>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</si>
  <si>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</si>
  <si>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</si>
  <si>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</si>
  <si>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</si>
  <si>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</si>
  <si>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</si>
  <si>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</si>
  <si>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</si>
  <si>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</si>
  <si>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</si>
  <si>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</si>
  <si>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</si>
  <si>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</si>
  <si>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</si>
  <si>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</si>
  <si>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</si>
  <si>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</si>
  <si>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</si>
  <si>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</si>
  <si>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</si>
  <si>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</si>
  <si>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</si>
  <si>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</si>
  <si>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</si>
  <si>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</si>
  <si>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</si>
  <si>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</si>
  <si>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</si>
  <si>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</si>
  <si>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</si>
  <si>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</si>
  <si>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</si>
  <si>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</si>
  <si>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</si>
  <si>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</si>
  <si>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</si>
  <si>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</si>
  <si>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</si>
  <si>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</si>
  <si>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</si>
  <si>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</si>
  <si>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</si>
  <si>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</si>
  <si>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</si>
  <si>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</si>
  <si>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</si>
  <si>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</si>
  <si>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</si>
  <si>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</si>
  <si>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</si>
  <si>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</si>
  <si>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</si>
  <si>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</si>
  <si>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</si>
  <si>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</si>
  <si>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</si>
  <si>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</si>
  <si>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</si>
  <si>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</si>
  <si>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</si>
  <si>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</si>
  <si>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</si>
  <si>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</si>
  <si>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</si>
  <si>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</si>
  <si>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</si>
  <si>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</si>
  <si>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</si>
  <si>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</si>
  <si>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</si>
  <si>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</si>
  <si>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</si>
  <si>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</si>
  <si>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</si>
  <si>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</si>
  <si>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</si>
  <si>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</si>
  <si>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</si>
  <si>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</si>
  <si>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</si>
  <si>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</si>
  <si>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</si>
  <si>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</si>
  <si>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</si>
  <si>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</si>
  <si>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</si>
  <si>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</si>
  <si>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</si>
  <si>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</si>
  <si>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</si>
  <si>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</si>
  <si>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</si>
  <si>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</si>
  <si>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</si>
  <si>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</si>
  <si>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</si>
  <si>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</si>
  <si>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</si>
  <si>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</si>
  <si>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</si>
  <si>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</si>
  <si>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</si>
  <si>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</si>
  <si>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</si>
  <si>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</si>
  <si>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</si>
  <si>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</si>
  <si>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</si>
  <si>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</si>
  <si>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</si>
  <si>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</si>
  <si>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</si>
  <si>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</si>
  <si>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</si>
  <si>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</si>
  <si>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</si>
  <si>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</si>
  <si>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</si>
  <si>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</si>
  <si>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</si>
  <si>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</si>
  <si>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IVANA NEPOMUKA JEMERŠIĆA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</si>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</sst>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1824989.79</v>
      </c>
      <c r="D2" s="7">
        <f>'PR-RAS'!E6</f>
        <v>1980785.1</v>
      </c>
      <c r="E2" s="7">
        <v>0</v>
      </c>
      <c r="F2" s="7">
        <v>0</v>
      </c>
      <c r="G2" s="8">
        <f t="shared" ref="G2:G274" si="0">(B2/1000)*(C2*1+D2*2)</f>
        <v>5786.5599900000007</v>
      </c>
      <c r="H2" s="8">
        <f t="shared" ref="H2:H274" si="1">ABS(C2-ROUND(C2,0))+ABS(D2-ROUND(D2,0))</f>
        <v>0.31000000005587935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1685595.4500000002</v>
      </c>
      <c r="D45" s="2">
        <f>'PR-RAS'!E49</f>
        <v>1856220.47</v>
      </c>
      <c r="E45" s="2">
        <v>0</v>
      </c>
      <c r="F45" s="2">
        <v>0</v>
      </c>
      <c r="G45" s="3">
        <f t="shared" si="0"/>
        <v>237513.60116000002</v>
      </c>
      <c r="H45" s="3">
        <f t="shared" si="1"/>
        <v>0.92000000015832484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1685595.4500000002</v>
      </c>
      <c r="D64" s="2">
        <f>'PR-RAS'!E68</f>
        <v>1856220.47</v>
      </c>
      <c r="E64" s="2">
        <v>0</v>
      </c>
      <c r="F64" s="2">
        <v>0</v>
      </c>
      <c r="G64" s="3">
        <f t="shared" si="0"/>
        <v>340076.29257000005</v>
      </c>
      <c r="H64" s="3">
        <f t="shared" si="1"/>
        <v>0.92000000015832484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1663780.11</v>
      </c>
      <c r="D65" s="2">
        <f>'PR-RAS'!E69</f>
        <v>1832144.66</v>
      </c>
      <c r="E65" s="2">
        <v>0</v>
      </c>
      <c r="F65" s="2">
        <v>0</v>
      </c>
      <c r="G65" s="3">
        <f t="shared" si="0"/>
        <v>340996.44351999997</v>
      </c>
      <c r="H65" s="3">
        <f t="shared" si="1"/>
        <v>0.45000000018626451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21815.34</v>
      </c>
      <c r="D66" s="2">
        <f>'PR-RAS'!E70</f>
        <v>24075.81</v>
      </c>
      <c r="E66" s="2">
        <v>0</v>
      </c>
      <c r="F66" s="2">
        <v>0</v>
      </c>
      <c r="G66" s="3">
        <f t="shared" si="0"/>
        <v>4547.8524000000007</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7.45</v>
      </c>
      <c r="D78" s="2">
        <f>'PR-RAS'!E82</f>
        <v>1.86</v>
      </c>
      <c r="E78" s="2">
        <v>0</v>
      </c>
      <c r="F78" s="2">
        <v>0</v>
      </c>
      <c r="G78" s="3">
        <f t="shared" si="0"/>
        <v>0.86009000000000002</v>
      </c>
      <c r="H78" s="3">
        <f t="shared" si="1"/>
        <v>0.59000000000000008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7.45</v>
      </c>
      <c r="D79" s="2">
        <f>'PR-RAS'!E83</f>
        <v>1.86</v>
      </c>
      <c r="E79" s="2">
        <v>0</v>
      </c>
      <c r="F79" s="2">
        <v>0</v>
      </c>
      <c r="G79" s="3">
        <f t="shared" si="0"/>
        <v>0.87126000000000003</v>
      </c>
      <c r="H79" s="3">
        <f t="shared" si="1"/>
        <v>0.59000000000000008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7.45</v>
      </c>
      <c r="D81" s="2">
        <f>'PR-RAS'!E85</f>
        <v>1.86</v>
      </c>
      <c r="E81" s="2">
        <v>0</v>
      </c>
      <c r="F81" s="2">
        <v>0</v>
      </c>
      <c r="G81" s="3">
        <f t="shared" si="0"/>
        <v>0.89360000000000006</v>
      </c>
      <c r="H81" s="3">
        <f t="shared" si="1"/>
        <v>0.59000000000000008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525.16999999999996</v>
      </c>
      <c r="D102" s="2">
        <f>'PR-RAS'!E106</f>
        <v>1616</v>
      </c>
      <c r="E102" s="2">
        <v>0</v>
      </c>
      <c r="F102" s="2">
        <v>0</v>
      </c>
      <c r="G102" s="3">
        <f t="shared" si="0"/>
        <v>379.47417000000002</v>
      </c>
      <c r="H102" s="3">
        <f t="shared" si="1"/>
        <v>0.16999999999995907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525.16999999999996</v>
      </c>
      <c r="D108" s="2">
        <f>'PR-RAS'!E112</f>
        <v>1616</v>
      </c>
      <c r="E108" s="2">
        <v>0</v>
      </c>
      <c r="F108" s="2">
        <v>0</v>
      </c>
      <c r="G108" s="3">
        <f t="shared" si="0"/>
        <v>402.01719000000003</v>
      </c>
      <c r="H108" s="3">
        <f t="shared" si="1"/>
        <v>0.16999999999995907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525.16999999999996</v>
      </c>
      <c r="D113" s="2">
        <f>'PR-RAS'!E117</f>
        <v>1616</v>
      </c>
      <c r="E113" s="2">
        <v>0</v>
      </c>
      <c r="F113" s="2">
        <v>0</v>
      </c>
      <c r="G113" s="3">
        <f t="shared" si="0"/>
        <v>420.80304000000001</v>
      </c>
      <c r="H113" s="3">
        <f t="shared" si="1"/>
        <v>0.16999999999995907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7678.41</v>
      </c>
      <c r="D121" s="2">
        <f>'PR-RAS'!E125</f>
        <v>6296.27</v>
      </c>
      <c r="E121" s="2">
        <v>0</v>
      </c>
      <c r="F121" s="2">
        <v>0</v>
      </c>
      <c r="G121" s="3">
        <f t="shared" si="0"/>
        <v>2432.5140000000001</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7168.41</v>
      </c>
      <c r="D122" s="2">
        <f>'PR-RAS'!E126</f>
        <v>6296.27</v>
      </c>
      <c r="E122" s="2">
        <v>0</v>
      </c>
      <c r="F122" s="2">
        <v>0</v>
      </c>
      <c r="G122" s="3">
        <f t="shared" si="0"/>
        <v>2391.0749500000002</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7168.41</v>
      </c>
      <c r="D124" s="2">
        <f>'PR-RAS'!E128</f>
        <v>6296.27</v>
      </c>
      <c r="E124" s="2">
        <v>0</v>
      </c>
      <c r="F124" s="2">
        <v>0</v>
      </c>
      <c r="G124" s="3">
        <f t="shared" si="0"/>
        <v>2430.5968499999999</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510</v>
      </c>
      <c r="D125" s="2">
        <f>'PR-RAS'!E129</f>
        <v>0</v>
      </c>
      <c r="E125" s="2">
        <v>0</v>
      </c>
      <c r="F125" s="2">
        <v>0</v>
      </c>
      <c r="G125" s="3">
        <f t="shared" si="0"/>
        <v>63.24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510</v>
      </c>
      <c r="D126" s="2">
        <f>'PR-RAS'!E130</f>
        <v>0</v>
      </c>
      <c r="E126" s="2">
        <v>0</v>
      </c>
      <c r="F126" s="2">
        <v>0</v>
      </c>
      <c r="G126" s="3">
        <f t="shared" si="0"/>
        <v>63.75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131183.31</v>
      </c>
      <c r="D130" s="2">
        <f>'PR-RAS'!E134</f>
        <v>116650.5</v>
      </c>
      <c r="E130" s="2">
        <v>0</v>
      </c>
      <c r="F130" s="2">
        <v>0</v>
      </c>
      <c r="G130" s="3">
        <f t="shared" si="0"/>
        <v>47018.475989999999</v>
      </c>
      <c r="H130" s="3">
        <f t="shared" si="1"/>
        <v>0.80999999999767169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131183.31</v>
      </c>
      <c r="D131" s="2">
        <f>'PR-RAS'!E135</f>
        <v>116650.5</v>
      </c>
      <c r="E131" s="2">
        <v>0</v>
      </c>
      <c r="F131" s="2">
        <v>0</v>
      </c>
      <c r="G131" s="3">
        <f t="shared" si="0"/>
        <v>47382.960299999999</v>
      </c>
      <c r="H131" s="3">
        <f t="shared" si="1"/>
        <v>0.80999999999767169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131183.31</v>
      </c>
      <c r="D132" s="2">
        <f>'PR-RAS'!E136</f>
        <v>116284.37</v>
      </c>
      <c r="E132" s="2">
        <v>0</v>
      </c>
      <c r="F132" s="2">
        <v>0</v>
      </c>
      <c r="G132" s="3">
        <f t="shared" si="0"/>
        <v>47651.518550000001</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366.13</v>
      </c>
      <c r="E133" s="2">
        <v>0</v>
      </c>
      <c r="F133" s="2">
        <v>0</v>
      </c>
      <c r="G133" s="3">
        <f t="shared" si="0"/>
        <v>96.658320000000003</v>
      </c>
      <c r="H133" s="3">
        <f t="shared" si="1"/>
        <v>0.12999999999999545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1792947.5999999999</v>
      </c>
      <c r="D148" s="2">
        <f>'PR-RAS'!E152</f>
        <v>2131655.41</v>
      </c>
      <c r="E148" s="2">
        <v>0</v>
      </c>
      <c r="F148" s="2">
        <v>0</v>
      </c>
      <c r="G148" s="3">
        <f t="shared" si="0"/>
        <v>890269.98773999989</v>
      </c>
      <c r="H148" s="3">
        <f t="shared" si="1"/>
        <v>0.81000000028871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1572182.71</v>
      </c>
      <c r="D149" s="2">
        <f>'PR-RAS'!E153</f>
        <v>1890640.81</v>
      </c>
      <c r="E149" s="2">
        <v>0</v>
      </c>
      <c r="F149" s="2">
        <v>0</v>
      </c>
      <c r="G149" s="3">
        <f t="shared" si="0"/>
        <v>792312.72083999997</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1301321.97</v>
      </c>
      <c r="D150" s="2">
        <f>'PR-RAS'!E154</f>
        <v>1560319.31</v>
      </c>
      <c r="E150" s="2">
        <v>0</v>
      </c>
      <c r="F150" s="2">
        <v>0</v>
      </c>
      <c r="G150" s="3">
        <f t="shared" si="0"/>
        <v>658872.12790999992</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1267616.71</v>
      </c>
      <c r="D151" s="2">
        <f>'PR-RAS'!E155</f>
        <v>1515574.95</v>
      </c>
      <c r="E151" s="2">
        <v>0</v>
      </c>
      <c r="F151" s="2">
        <v>0</v>
      </c>
      <c r="G151" s="3">
        <f t="shared" si="0"/>
        <v>644814.99149999989</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17421.23</v>
      </c>
      <c r="D153" s="2">
        <f>'PR-RAS'!E157</f>
        <v>19594.54</v>
      </c>
      <c r="E153" s="2">
        <v>0</v>
      </c>
      <c r="F153" s="2">
        <v>0</v>
      </c>
      <c r="G153" s="3">
        <f t="shared" si="0"/>
        <v>8604.7671199999986</v>
      </c>
      <c r="H153" s="3">
        <f t="shared" si="1"/>
        <v>0.68999999999869033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16284.03</v>
      </c>
      <c r="D154" s="2">
        <f>'PR-RAS'!E158</f>
        <v>25149.82</v>
      </c>
      <c r="E154" s="2">
        <v>0</v>
      </c>
      <c r="F154" s="2">
        <v>0</v>
      </c>
      <c r="G154" s="3">
        <f t="shared" si="0"/>
        <v>10187.301509999999</v>
      </c>
      <c r="H154" s="3">
        <f t="shared" si="1"/>
        <v>0.21000000000094587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63420.3</v>
      </c>
      <c r="D155" s="2">
        <f>'PR-RAS'!E159</f>
        <v>74698.64</v>
      </c>
      <c r="E155" s="2">
        <v>0</v>
      </c>
      <c r="F155" s="2">
        <v>0</v>
      </c>
      <c r="G155" s="3">
        <f t="shared" si="0"/>
        <v>32773.907320000006</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207440.44</v>
      </c>
      <c r="D156" s="2">
        <f>'PR-RAS'!E160</f>
        <v>255622.86</v>
      </c>
      <c r="E156" s="2">
        <v>0</v>
      </c>
      <c r="F156" s="2">
        <v>0</v>
      </c>
      <c r="G156" s="3">
        <f t="shared" si="0"/>
        <v>111396.35479999999</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207440.44</v>
      </c>
      <c r="D158" s="2">
        <f>'PR-RAS'!E162</f>
        <v>255622.86</v>
      </c>
      <c r="E158" s="2">
        <v>0</v>
      </c>
      <c r="F158" s="2">
        <v>0</v>
      </c>
      <c r="G158" s="3">
        <f t="shared" si="0"/>
        <v>112833.72711999998</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219978.74</v>
      </c>
      <c r="D160" s="2">
        <f>'PR-RAS'!E164</f>
        <v>241014.60000000003</v>
      </c>
      <c r="E160" s="2">
        <v>0</v>
      </c>
      <c r="F160" s="2">
        <v>0</v>
      </c>
      <c r="G160" s="3">
        <f t="shared" si="0"/>
        <v>111619.26246000001</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45615.610000000008</v>
      </c>
      <c r="D161" s="2">
        <f>'PR-RAS'!E165</f>
        <v>50604.21</v>
      </c>
      <c r="E161" s="2">
        <v>0</v>
      </c>
      <c r="F161" s="2">
        <v>0</v>
      </c>
      <c r="G161" s="3">
        <f t="shared" si="0"/>
        <v>23491.844799999999</v>
      </c>
      <c r="H161" s="3">
        <f t="shared" si="1"/>
        <v>0.59999999999126885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8054.51</v>
      </c>
      <c r="D162" s="2">
        <f>'PR-RAS'!E166</f>
        <v>6080.96</v>
      </c>
      <c r="E162" s="2">
        <v>0</v>
      </c>
      <c r="F162" s="2">
        <v>0</v>
      </c>
      <c r="G162" s="3">
        <f t="shared" si="0"/>
        <v>3254.8452300000004</v>
      </c>
      <c r="H162" s="3">
        <f t="shared" si="1"/>
        <v>0.52999999999974534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36385.660000000003</v>
      </c>
      <c r="D163" s="2">
        <f>'PR-RAS'!E167</f>
        <v>44486.75</v>
      </c>
      <c r="E163" s="2">
        <v>0</v>
      </c>
      <c r="F163" s="2">
        <v>0</v>
      </c>
      <c r="G163" s="3">
        <f t="shared" si="0"/>
        <v>20308.183919999999</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1175.44</v>
      </c>
      <c r="D164" s="2">
        <f>'PR-RAS'!E168</f>
        <v>36.5</v>
      </c>
      <c r="E164" s="2">
        <v>0</v>
      </c>
      <c r="F164" s="2">
        <v>0</v>
      </c>
      <c r="G164" s="3">
        <f t="shared" si="0"/>
        <v>203.49572000000001</v>
      </c>
      <c r="H164" s="3">
        <f t="shared" si="1"/>
        <v>0.94000000000005457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124012.48999999999</v>
      </c>
      <c r="D166" s="2">
        <f>'PR-RAS'!E170</f>
        <v>129339.11</v>
      </c>
      <c r="E166" s="2">
        <v>0</v>
      </c>
      <c r="F166" s="2">
        <v>0</v>
      </c>
      <c r="G166" s="3">
        <f t="shared" si="0"/>
        <v>63143.967149999997</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10249.700000000001</v>
      </c>
      <c r="D167" s="2">
        <f>'PR-RAS'!E171</f>
        <v>10415.25</v>
      </c>
      <c r="E167" s="2">
        <v>0</v>
      </c>
      <c r="F167" s="2">
        <v>0</v>
      </c>
      <c r="G167" s="3">
        <f t="shared" si="0"/>
        <v>5159.3132000000005</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80451.37</v>
      </c>
      <c r="D168" s="2">
        <f>'PR-RAS'!E172</f>
        <v>79257.81</v>
      </c>
      <c r="E168" s="2">
        <v>0</v>
      </c>
      <c r="F168" s="2">
        <v>0</v>
      </c>
      <c r="G168" s="3">
        <f t="shared" si="0"/>
        <v>39907.487330000004</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27422.38</v>
      </c>
      <c r="D169" s="2">
        <f>'PR-RAS'!E173</f>
        <v>36570.160000000003</v>
      </c>
      <c r="E169" s="2">
        <v>0</v>
      </c>
      <c r="F169" s="2">
        <v>0</v>
      </c>
      <c r="G169" s="3">
        <f t="shared" si="0"/>
        <v>16894.533600000002</v>
      </c>
      <c r="H169" s="3">
        <f t="shared" si="1"/>
        <v>0.54000000000451109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4178.1499999999996</v>
      </c>
      <c r="D170" s="2">
        <f>'PR-RAS'!E174</f>
        <v>1447.58</v>
      </c>
      <c r="E170" s="2">
        <v>0</v>
      </c>
      <c r="F170" s="2">
        <v>0</v>
      </c>
      <c r="G170" s="3">
        <f t="shared" si="0"/>
        <v>1195.38939</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1251.81</v>
      </c>
      <c r="D171" s="2">
        <f>'PR-RAS'!E175</f>
        <v>1199.5</v>
      </c>
      <c r="E171" s="2">
        <v>0</v>
      </c>
      <c r="F171" s="2">
        <v>0</v>
      </c>
      <c r="G171" s="3">
        <f t="shared" si="0"/>
        <v>620.6377</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459.08</v>
      </c>
      <c r="D173" s="2">
        <f>'PR-RAS'!E177</f>
        <v>448.81</v>
      </c>
      <c r="E173" s="2">
        <v>0</v>
      </c>
      <c r="F173" s="2">
        <v>0</v>
      </c>
      <c r="G173" s="3">
        <f t="shared" si="0"/>
        <v>233.35239999999999</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34260.449999999997</v>
      </c>
      <c r="D174" s="2">
        <f>'PR-RAS'!E178</f>
        <v>47590.140000000007</v>
      </c>
      <c r="E174" s="2">
        <v>0</v>
      </c>
      <c r="F174" s="2">
        <v>0</v>
      </c>
      <c r="G174" s="3">
        <f t="shared" si="0"/>
        <v>22393.246289999999</v>
      </c>
      <c r="H174" s="3">
        <f t="shared" si="1"/>
        <v>0.5900000000037835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4484.45</v>
      </c>
      <c r="D175" s="2">
        <f>'PR-RAS'!E179</f>
        <v>4720.1000000000004</v>
      </c>
      <c r="E175" s="2">
        <v>0</v>
      </c>
      <c r="F175" s="2">
        <v>0</v>
      </c>
      <c r="G175" s="3">
        <f t="shared" si="0"/>
        <v>2422.8890999999999</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6192.24</v>
      </c>
      <c r="D176" s="2">
        <f>'PR-RAS'!E180</f>
        <v>13939.88</v>
      </c>
      <c r="E176" s="2">
        <v>0</v>
      </c>
      <c r="F176" s="2">
        <v>0</v>
      </c>
      <c r="G176" s="3">
        <f t="shared" si="0"/>
        <v>5962.5999999999995</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937.44</v>
      </c>
      <c r="D177" s="2">
        <f>'PR-RAS'!E181</f>
        <v>155.32</v>
      </c>
      <c r="E177" s="2">
        <v>0</v>
      </c>
      <c r="F177" s="2">
        <v>0</v>
      </c>
      <c r="G177" s="3">
        <f t="shared" si="0"/>
        <v>219.66207999999997</v>
      </c>
      <c r="H177" s="3">
        <f t="shared" si="1"/>
        <v>0.76000000000004775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6852.51</v>
      </c>
      <c r="D178" s="2">
        <f>'PR-RAS'!E182</f>
        <v>8542.4599999999991</v>
      </c>
      <c r="E178" s="2">
        <v>0</v>
      </c>
      <c r="F178" s="2">
        <v>0</v>
      </c>
      <c r="G178" s="3">
        <f t="shared" si="0"/>
        <v>4236.9251100000001</v>
      </c>
      <c r="H178" s="3">
        <f t="shared" si="1"/>
        <v>0.94999999999890861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1538.82</v>
      </c>
      <c r="D179" s="2">
        <f>'PR-RAS'!E183</f>
        <v>1599.65</v>
      </c>
      <c r="E179" s="2">
        <v>0</v>
      </c>
      <c r="F179" s="2">
        <v>0</v>
      </c>
      <c r="G179" s="3">
        <f t="shared" si="0"/>
        <v>843.38535999999999</v>
      </c>
      <c r="H179" s="3">
        <f t="shared" si="1"/>
        <v>0.52999999999997272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3332.2</v>
      </c>
      <c r="D180" s="2">
        <f>'PR-RAS'!E184</f>
        <v>5642.31</v>
      </c>
      <c r="E180" s="2">
        <v>0</v>
      </c>
      <c r="F180" s="2">
        <v>0</v>
      </c>
      <c r="G180" s="3">
        <f t="shared" si="0"/>
        <v>2616.4107799999997</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2043.27</v>
      </c>
      <c r="D181" s="2">
        <f>'PR-RAS'!E185</f>
        <v>1844.98</v>
      </c>
      <c r="E181" s="2">
        <v>0</v>
      </c>
      <c r="F181" s="2">
        <v>0</v>
      </c>
      <c r="G181" s="3">
        <f t="shared" si="0"/>
        <v>1031.9813999999999</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5685.96</v>
      </c>
      <c r="D182" s="2">
        <f>'PR-RAS'!E186</f>
        <v>6128.01</v>
      </c>
      <c r="E182" s="2">
        <v>0</v>
      </c>
      <c r="F182" s="2">
        <v>0</v>
      </c>
      <c r="G182" s="3">
        <f t="shared" si="0"/>
        <v>3247.49838</v>
      </c>
      <c r="H182" s="3">
        <f t="shared" si="1"/>
        <v>5.0000000000181899E-2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3193.56</v>
      </c>
      <c r="D183" s="2">
        <f>'PR-RAS'!E187</f>
        <v>5017.43</v>
      </c>
      <c r="E183" s="2">
        <v>0</v>
      </c>
      <c r="F183" s="2">
        <v>0</v>
      </c>
      <c r="G183" s="3">
        <f t="shared" si="0"/>
        <v>2407.5724399999999</v>
      </c>
      <c r="H183" s="3">
        <f t="shared" si="1"/>
        <v>0.87000000000034561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16090.189999999999</v>
      </c>
      <c r="D190" s="2">
        <f>'PR-RAS'!E194</f>
        <v>13481.14</v>
      </c>
      <c r="E190" s="2">
        <v>0</v>
      </c>
      <c r="F190" s="2">
        <v>0</v>
      </c>
      <c r="G190" s="3">
        <f t="shared" si="0"/>
        <v>8136.9168300000001</v>
      </c>
      <c r="H190" s="3">
        <f t="shared" si="1"/>
        <v>0.32999999999810825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3547.48</v>
      </c>
      <c r="D192" s="2">
        <f>'PR-RAS'!E196</f>
        <v>3138.88</v>
      </c>
      <c r="E192" s="2">
        <v>0</v>
      </c>
      <c r="F192" s="2">
        <v>0</v>
      </c>
      <c r="G192" s="3">
        <f t="shared" si="0"/>
        <v>1876.62084</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700</v>
      </c>
      <c r="D193" s="2">
        <f>'PR-RAS'!E197</f>
        <v>774.64</v>
      </c>
      <c r="E193" s="2">
        <v>0</v>
      </c>
      <c r="F193" s="2">
        <v>0</v>
      </c>
      <c r="G193" s="3">
        <f t="shared" si="0"/>
        <v>431.86175999999995</v>
      </c>
      <c r="H193" s="3">
        <f t="shared" si="1"/>
        <v>0.36000000000001364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3833.18</v>
      </c>
      <c r="D195" s="2">
        <f>'PR-RAS'!E199</f>
        <v>5063.59</v>
      </c>
      <c r="E195" s="2">
        <v>0</v>
      </c>
      <c r="F195" s="2">
        <v>0</v>
      </c>
      <c r="G195" s="3">
        <f t="shared" si="0"/>
        <v>2708.3098400000003</v>
      </c>
      <c r="H195" s="3">
        <f t="shared" si="1"/>
        <v>0.58999999999969077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7821.44</v>
      </c>
      <c r="D197" s="2">
        <f>'PR-RAS'!E201</f>
        <v>4284.03</v>
      </c>
      <c r="E197" s="2">
        <v>0</v>
      </c>
      <c r="F197" s="2">
        <v>0</v>
      </c>
      <c r="G197" s="3">
        <f t="shared" si="0"/>
        <v>3212.3420000000001</v>
      </c>
      <c r="H197" s="3">
        <f t="shared" si="1"/>
        <v>0.46999999999934516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786.15</v>
      </c>
      <c r="D198" s="2">
        <f>'PR-RAS'!E202</f>
        <v>0</v>
      </c>
      <c r="E198" s="2">
        <v>0</v>
      </c>
      <c r="F198" s="2">
        <v>0</v>
      </c>
      <c r="G198" s="3">
        <f t="shared" si="0"/>
        <v>154.87155000000001</v>
      </c>
      <c r="H198" s="3">
        <f t="shared" si="1"/>
        <v>0.14999999999997726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786.15</v>
      </c>
      <c r="D212" s="2">
        <f>'PR-RAS'!E216</f>
        <v>0</v>
      </c>
      <c r="E212" s="2">
        <v>0</v>
      </c>
      <c r="F212" s="2">
        <v>0</v>
      </c>
      <c r="G212" s="3">
        <f t="shared" si="0"/>
        <v>165.87764999999999</v>
      </c>
      <c r="H212" s="3">
        <f t="shared" si="1"/>
        <v>0.14999999999997726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786.15</v>
      </c>
      <c r="D213" s="2">
        <f>'PR-RAS'!E217</f>
        <v>0</v>
      </c>
      <c r="E213" s="2">
        <v>0</v>
      </c>
      <c r="F213" s="2">
        <v>0</v>
      </c>
      <c r="G213" s="3">
        <f t="shared" si="0"/>
        <v>166.66379999999998</v>
      </c>
      <c r="H213" s="3">
        <f t="shared" si="1"/>
        <v>0.14999999999997726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1792947.5999999999</v>
      </c>
      <c r="D295" s="2">
        <f>'PR-RAS'!E299</f>
        <v>2131655.41</v>
      </c>
      <c r="E295" s="2">
        <v>0</v>
      </c>
      <c r="F295" s="2">
        <v>0</v>
      </c>
      <c r="G295" s="3">
        <f t="shared" si="12"/>
        <v>1780539.9754799998</v>
      </c>
      <c r="H295" s="3">
        <f t="shared" si="13"/>
        <v>0.81000000028871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32042.190000000177</v>
      </c>
      <c r="D296" s="2">
        <f>'PR-RAS'!E300</f>
        <v>0</v>
      </c>
      <c r="E296" s="2">
        <v>0</v>
      </c>
      <c r="F296" s="2">
        <v>0</v>
      </c>
      <c r="G296" s="3">
        <f t="shared" si="12"/>
        <v>9452.4460500000514</v>
      </c>
      <c r="H296" s="3">
        <f t="shared" si="13"/>
        <v>0.19000000017695129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150870.31000000006</v>
      </c>
      <c r="E297" s="2">
        <v>0</v>
      </c>
      <c r="F297" s="2">
        <v>0</v>
      </c>
      <c r="G297" s="3">
        <f t="shared" si="12"/>
        <v>89315.223520000029</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20066.12</v>
      </c>
      <c r="D298" s="2">
        <f>'PR-RAS'!E302</f>
        <v>8264.58</v>
      </c>
      <c r="E298" s="2">
        <v>0</v>
      </c>
      <c r="F298" s="2">
        <v>0</v>
      </c>
      <c r="G298" s="3">
        <f t="shared" si="12"/>
        <v>10868.798159999998</v>
      </c>
      <c r="H298" s="3">
        <f t="shared" si="13"/>
        <v>0.53999999999905413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1064.8399999999999</v>
      </c>
      <c r="D300" s="2">
        <f>'PR-RAS'!E304</f>
        <v>156373.74</v>
      </c>
      <c r="E300" s="2">
        <v>0</v>
      </c>
      <c r="F300" s="2">
        <v>0</v>
      </c>
      <c r="G300" s="3">
        <f t="shared" si="12"/>
        <v>93829.883679999999</v>
      </c>
      <c r="H300" s="3">
        <f t="shared" si="13"/>
        <v>0.42000000000939508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1064.8</v>
      </c>
      <c r="D301" s="2">
        <f>'PR-RAS'!E305</f>
        <v>7458.68</v>
      </c>
      <c r="E301" s="2">
        <v>0</v>
      </c>
      <c r="F301" s="2">
        <v>0</v>
      </c>
      <c r="G301" s="3">
        <f t="shared" si="12"/>
        <v>4794.6480000000001</v>
      </c>
      <c r="H301" s="3">
        <f t="shared" si="13"/>
        <v>0.51999999999975444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26917.27</v>
      </c>
      <c r="D355" s="2">
        <f>'PR-RAS'!E360</f>
        <v>28740.719999999998</v>
      </c>
      <c r="E355" s="2">
        <v>0</v>
      </c>
      <c r="F355" s="2">
        <v>0</v>
      </c>
      <c r="G355" s="3">
        <f t="shared" si="12"/>
        <v>29877.143339999995</v>
      </c>
      <c r="H355" s="3">
        <f t="shared" si="13"/>
        <v>0.55000000000291038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26917.27</v>
      </c>
      <c r="D368" s="2">
        <f>'PR-RAS'!E373</f>
        <v>28740.719999999998</v>
      </c>
      <c r="E368" s="2">
        <v>0</v>
      </c>
      <c r="F368" s="2">
        <v>0</v>
      </c>
      <c r="G368" s="3">
        <f t="shared" si="12"/>
        <v>30974.326569999997</v>
      </c>
      <c r="H368" s="3">
        <f t="shared" si="13"/>
        <v>0.55000000000291038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5101.93</v>
      </c>
      <c r="D374" s="2">
        <f>'PR-RAS'!E379</f>
        <v>4574.12</v>
      </c>
      <c r="E374" s="2">
        <v>0</v>
      </c>
      <c r="F374" s="2">
        <v>0</v>
      </c>
      <c r="G374" s="3">
        <f t="shared" si="12"/>
        <v>5315.3134099999997</v>
      </c>
      <c r="H374" s="3">
        <f t="shared" si="13"/>
        <v>0.18999999999959982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5101.93</v>
      </c>
      <c r="D375" s="2">
        <f>'PR-RAS'!E380</f>
        <v>4574.12</v>
      </c>
      <c r="E375" s="2">
        <v>0</v>
      </c>
      <c r="F375" s="2">
        <v>0</v>
      </c>
      <c r="G375" s="3">
        <f t="shared" si="12"/>
        <v>5329.56358</v>
      </c>
      <c r="H375" s="3">
        <f t="shared" si="13"/>
        <v>0.18999999999959982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21815.34</v>
      </c>
      <c r="D388" s="2">
        <f>'PR-RAS'!E393</f>
        <v>24166.6</v>
      </c>
      <c r="E388" s="2">
        <v>0</v>
      </c>
      <c r="F388" s="2">
        <v>0</v>
      </c>
      <c r="G388" s="3">
        <f t="shared" si="12"/>
        <v>27147.484979999997</v>
      </c>
      <c r="H388" s="3">
        <f t="shared" si="13"/>
        <v>0.74000000000160071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21815.34</v>
      </c>
      <c r="D389" s="2">
        <f>'PR-RAS'!E394</f>
        <v>24166.6</v>
      </c>
      <c r="E389" s="2">
        <v>0</v>
      </c>
      <c r="F389" s="2">
        <v>0</v>
      </c>
      <c r="G389" s="3">
        <f t="shared" si="12"/>
        <v>27217.633519999999</v>
      </c>
      <c r="H389" s="3">
        <f t="shared" si="13"/>
        <v>0.74000000000160071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26917.27</v>
      </c>
      <c r="D413" s="2">
        <f>'PR-RAS'!E418</f>
        <v>28740.719999999998</v>
      </c>
      <c r="E413" s="2">
        <v>0</v>
      </c>
      <c r="F413" s="2">
        <v>0</v>
      </c>
      <c r="G413" s="3">
        <f t="shared" si="12"/>
        <v>34772.268519999998</v>
      </c>
      <c r="H413" s="3">
        <f t="shared" si="13"/>
        <v>0.55000000000291038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1824989.79</v>
      </c>
      <c r="D417" s="2">
        <f>'PR-RAS'!E422</f>
        <v>1980785.1</v>
      </c>
      <c r="E417" s="2">
        <v>0</v>
      </c>
      <c r="F417" s="2">
        <v>0</v>
      </c>
      <c r="G417" s="3">
        <f t="shared" si="12"/>
        <v>2407208.95584</v>
      </c>
      <c r="H417" s="3">
        <f t="shared" si="13"/>
        <v>0.31000000005587935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1819864.8699999999</v>
      </c>
      <c r="D418" s="2">
        <f>'PR-RAS'!E423</f>
        <v>2160396.1300000004</v>
      </c>
      <c r="E418" s="2">
        <v>0</v>
      </c>
      <c r="F418" s="2">
        <v>0</v>
      </c>
      <c r="G418" s="3">
        <f t="shared" si="12"/>
        <v>2560654.0232100002</v>
      </c>
      <c r="H418" s="3">
        <f t="shared" si="13"/>
        <v>0.26000000047497451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5124.9200000001583</v>
      </c>
      <c r="D419" s="2">
        <f>'PR-RAS'!E424</f>
        <v>0</v>
      </c>
      <c r="E419" s="2">
        <v>0</v>
      </c>
      <c r="F419" s="2">
        <v>0</v>
      </c>
      <c r="G419" s="3">
        <f t="shared" si="12"/>
        <v>2142.2165600000662</v>
      </c>
      <c r="H419" s="3">
        <f t="shared" si="13"/>
        <v>7.9999999841675162E-2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179611.03000000026</v>
      </c>
      <c r="E420" s="2">
        <v>0</v>
      </c>
      <c r="F420" s="2">
        <v>0</v>
      </c>
      <c r="G420" s="3">
        <f t="shared" si="12"/>
        <v>150514.04314000023</v>
      </c>
      <c r="H420" s="3">
        <f t="shared" si="13"/>
        <v>3.0000000260770321E-2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20066.12</v>
      </c>
      <c r="D421" s="2">
        <f>'PR-RAS'!E426</f>
        <v>8264.58</v>
      </c>
      <c r="E421" s="2">
        <v>0</v>
      </c>
      <c r="F421" s="2">
        <v>0</v>
      </c>
      <c r="G421" s="3">
        <f t="shared" si="12"/>
        <v>15370.017599999999</v>
      </c>
      <c r="H421" s="3">
        <f t="shared" si="13"/>
        <v>0.53999999999905413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1064.8399999999999</v>
      </c>
      <c r="D423" s="2">
        <f>'PR-RAS'!E428</f>
        <v>156373.74</v>
      </c>
      <c r="E423" s="2">
        <v>0</v>
      </c>
      <c r="F423" s="2">
        <v>0</v>
      </c>
      <c r="G423" s="3">
        <f t="shared" si="12"/>
        <v>132428.79904000001</v>
      </c>
      <c r="H423" s="3">
        <f t="shared" si="13"/>
        <v>0.42000000000939508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1824989.79</v>
      </c>
      <c r="D637" s="2">
        <f>'PR-RAS'!E643</f>
        <v>1980785.1</v>
      </c>
      <c r="E637" s="2">
        <v>0</v>
      </c>
      <c r="F637" s="2">
        <v>0</v>
      </c>
      <c r="G637" s="3">
        <f t="shared" si="14"/>
        <v>3680252.1536400001</v>
      </c>
      <c r="H637" s="3">
        <f t="shared" si="15"/>
        <v>0.31000000005587935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1819864.8699999999</v>
      </c>
      <c r="D638" s="2">
        <f>'PR-RAS'!E644</f>
        <v>2160396.1300000004</v>
      </c>
      <c r="E638" s="2">
        <v>0</v>
      </c>
      <c r="F638" s="2">
        <v>0</v>
      </c>
      <c r="G638" s="3">
        <f t="shared" si="14"/>
        <v>3911598.5918100006</v>
      </c>
      <c r="H638" s="3">
        <f t="shared" si="15"/>
        <v>0.26000000047497451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5124.9200000001583</v>
      </c>
      <c r="D639" s="2">
        <f>'PR-RAS'!E645</f>
        <v>0</v>
      </c>
      <c r="E639" s="2">
        <v>0</v>
      </c>
      <c r="F639" s="2">
        <v>0</v>
      </c>
      <c r="G639" s="3">
        <f t="shared" si="14"/>
        <v>3269.6989600001011</v>
      </c>
      <c r="H639" s="3">
        <f t="shared" si="15"/>
        <v>7.9999999841675162E-2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179611.03000000026</v>
      </c>
      <c r="E640" s="2">
        <v>0</v>
      </c>
      <c r="F640" s="2">
        <v>0</v>
      </c>
      <c r="G640" s="3">
        <f t="shared" si="14"/>
        <v>229542.89634000033</v>
      </c>
      <c r="H640" s="3">
        <f t="shared" si="15"/>
        <v>3.0000000260770321E-2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20066.12</v>
      </c>
      <c r="D641" s="2">
        <f>'PR-RAS'!E647</f>
        <v>8264.58</v>
      </c>
      <c r="E641" s="2">
        <v>0</v>
      </c>
      <c r="F641" s="2">
        <v>0</v>
      </c>
      <c r="G641" s="3">
        <f t="shared" si="14"/>
        <v>23420.979199999998</v>
      </c>
      <c r="H641" s="3">
        <f t="shared" si="15"/>
        <v>0.53999999999905413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25191.040000000157</v>
      </c>
      <c r="D643" s="2">
        <f>'PR-RAS'!E649</f>
        <v>0</v>
      </c>
      <c r="E643" s="2">
        <v>0</v>
      </c>
      <c r="F643" s="2">
        <v>0</v>
      </c>
      <c r="G643" s="3">
        <f t="shared" si="14"/>
        <v>16172.647680000102</v>
      </c>
      <c r="H643" s="3">
        <f t="shared" si="15"/>
        <v>4.0000000157306204E-2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171346.45000000027</v>
      </c>
      <c r="E644" s="2">
        <v>0</v>
      </c>
      <c r="F644" s="2">
        <v>0</v>
      </c>
      <c r="G644" s="3">
        <f t="shared" si="14"/>
        <v>220351.53470000037</v>
      </c>
      <c r="H644" s="3">
        <f t="shared" si="15"/>
        <v>0.45000000027357601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141582.39999999999</v>
      </c>
      <c r="D645" s="2">
        <f>'PR-RAS'!E651</f>
        <v>0</v>
      </c>
      <c r="E645" s="2">
        <v>0</v>
      </c>
      <c r="F645" s="2">
        <v>0</v>
      </c>
      <c r="G645" s="3">
        <f t="shared" si="14"/>
        <v>91179.065600000002</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71330.78</v>
      </c>
      <c r="D646" s="2">
        <f>'PR-RAS'!E653</f>
        <v>1765.11</v>
      </c>
      <c r="E646" s="2">
        <v>0</v>
      </c>
      <c r="F646" s="2">
        <v>0</v>
      </c>
      <c r="G646" s="3">
        <f t="shared" si="14"/>
        <v>48285.345000000001</v>
      </c>
      <c r="H646" s="3">
        <f t="shared" si="15"/>
        <v>0.33000000000106411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252841.98</v>
      </c>
      <c r="D647" s="2">
        <f>'PR-RAS'!E654</f>
        <v>4433.8599999999997</v>
      </c>
      <c r="E647" s="2">
        <v>0</v>
      </c>
      <c r="F647" s="2">
        <v>0</v>
      </c>
      <c r="G647" s="3">
        <f t="shared" si="14"/>
        <v>169064.46620000002</v>
      </c>
      <c r="H647" s="3">
        <f t="shared" si="15"/>
        <v>0.15999999998985004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322407.65000000002</v>
      </c>
      <c r="D648" s="2">
        <f>'PR-RAS'!E655</f>
        <v>6198.97</v>
      </c>
      <c r="E648" s="2">
        <v>0</v>
      </c>
      <c r="F648" s="2">
        <v>0</v>
      </c>
      <c r="G648" s="3">
        <f t="shared" si="14"/>
        <v>216619.21673000001</v>
      </c>
      <c r="H648" s="3">
        <f t="shared" si="15"/>
        <v>0.37999999997646228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1765.109999999986</v>
      </c>
      <c r="D649" s="2">
        <f>'PR-RAS'!E656</f>
        <v>0</v>
      </c>
      <c r="E649" s="2">
        <v>0</v>
      </c>
      <c r="F649" s="2">
        <v>0</v>
      </c>
      <c r="G649" s="3">
        <f t="shared" si="14"/>
        <v>1143.791279999991</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77</v>
      </c>
      <c r="E651" s="2">
        <v>0</v>
      </c>
      <c r="F651" s="2">
        <v>0</v>
      </c>
      <c r="G651" s="3">
        <f t="shared" si="14"/>
        <v>148.20000000000002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64</v>
      </c>
      <c r="E653" s="2">
        <v>0</v>
      </c>
      <c r="F653" s="2">
        <v>0</v>
      </c>
      <c r="G653" s="3">
        <f t="shared" si="14"/>
        <v>129.74800000000002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1663780.11</v>
      </c>
      <c r="D676" s="2">
        <f>'PR-RAS'!E683</f>
        <v>1832144.66</v>
      </c>
      <c r="E676" s="2">
        <v>0</v>
      </c>
      <c r="F676" s="2">
        <v>0</v>
      </c>
      <c r="G676" s="3">
        <f t="shared" si="14"/>
        <v>3596446.8652500003</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21815.34</v>
      </c>
      <c r="D679" s="2">
        <f>'PR-RAS'!E686</f>
        <v>24075.81</v>
      </c>
      <c r="E679" s="2">
        <v>0</v>
      </c>
      <c r="F679" s="2">
        <v>0</v>
      </c>
      <c r="G679" s="3">
        <f t="shared" si="14"/>
        <v>47437.598880000005</v>
      </c>
      <c r="H679" s="3">
        <f t="shared" si="15"/>
        <v>0.52999999999883585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2850.05</v>
      </c>
      <c r="D726" s="2">
        <f>'PR-RAS'!E733</f>
        <v>1765.76</v>
      </c>
      <c r="E726" s="2">
        <v>0</v>
      </c>
      <c r="F726" s="2">
        <v>0</v>
      </c>
      <c r="G726" s="3">
        <f t="shared" si="14"/>
        <v>4626.63825</v>
      </c>
      <c r="H726" s="3">
        <f t="shared" si="15"/>
        <v>0.29000000000019099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36385.660000000003</v>
      </c>
      <c r="D727" s="2">
        <f>'PR-RAS'!E734</f>
        <v>44486.75</v>
      </c>
      <c r="E727" s="2">
        <v>0</v>
      </c>
      <c r="F727" s="2">
        <v>0</v>
      </c>
      <c r="G727" s="3">
        <f t="shared" si="14"/>
        <v>91010.750159999996</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2656.7</v>
      </c>
      <c r="D729" s="2">
        <f>'PR-RAS'!E736</f>
        <v>2756.31</v>
      </c>
      <c r="E729" s="2">
        <v>0</v>
      </c>
      <c r="F729" s="2">
        <v>0</v>
      </c>
      <c r="G729" s="3">
        <f t="shared" si="14"/>
        <v>5947.2649599999995</v>
      </c>
      <c r="H729" s="3">
        <f t="shared" si="15"/>
        <v>0.61000000000012733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3273264.7800000003</v>
      </c>
      <c r="D1011" s="7">
        <f>BILANCA!E6</f>
        <v>3230161.4400000004</v>
      </c>
      <c r="E1011" s="7">
        <v>0</v>
      </c>
      <c r="F1011" s="7">
        <v>0</v>
      </c>
      <c r="G1011" s="8">
        <f t="shared" ref="G1011:G1306" si="38">B1011/1000*C1011+B1011/500*D1011</f>
        <v>9733.5876600000011</v>
      </c>
      <c r="H1011" s="8">
        <f t="shared" si="35"/>
        <v>0.66000000014901161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3089003.41</v>
      </c>
      <c r="D1012" s="2">
        <f>BILANCA!E7</f>
        <v>3057438.9300000006</v>
      </c>
      <c r="E1012" s="2">
        <v>0</v>
      </c>
      <c r="F1012" s="2">
        <v>0</v>
      </c>
      <c r="G1012" s="3">
        <f t="shared" si="38"/>
        <v>18407.762540000003</v>
      </c>
      <c r="H1012" s="3">
        <f t="shared" si="35"/>
        <v>0.47999999951571226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32769.67</v>
      </c>
      <c r="D1013" s="2">
        <f>BILANCA!E8</f>
        <v>32769.67</v>
      </c>
      <c r="E1013" s="2">
        <v>0</v>
      </c>
      <c r="F1013" s="2">
        <v>0</v>
      </c>
      <c r="G1013" s="3">
        <f t="shared" si="38"/>
        <v>294.92703</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32769.67</v>
      </c>
      <c r="D1014" s="2">
        <f>BILANCA!E9</f>
        <v>32769.67</v>
      </c>
      <c r="E1014" s="2">
        <v>0</v>
      </c>
      <c r="F1014" s="2">
        <v>0</v>
      </c>
      <c r="G1014" s="3">
        <f t="shared" si="38"/>
        <v>393.23604</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3056233.74</v>
      </c>
      <c r="D1017" s="2">
        <f>BILANCA!E12</f>
        <v>3024669.2600000007</v>
      </c>
      <c r="E1017" s="2">
        <v>0</v>
      </c>
      <c r="F1017" s="2">
        <v>0</v>
      </c>
      <c r="G1017" s="3">
        <f t="shared" si="38"/>
        <v>63739.005820000013</v>
      </c>
      <c r="H1017" s="3">
        <f t="shared" si="35"/>
        <v>0.52000000048428774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2841096.68</v>
      </c>
      <c r="D1018" s="2">
        <f>BILANCA!E13</f>
        <v>2789382.8100000005</v>
      </c>
      <c r="E1018" s="2">
        <v>0</v>
      </c>
      <c r="F1018" s="2">
        <v>0</v>
      </c>
      <c r="G1018" s="3">
        <f t="shared" si="38"/>
        <v>67358.898400000005</v>
      </c>
      <c r="H1018" s="3">
        <f t="shared" si="35"/>
        <v>0.50999999931082129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55714.93</v>
      </c>
      <c r="D1019" s="2">
        <f>BILANCA!E14</f>
        <v>55714.93</v>
      </c>
      <c r="E1019" s="2">
        <v>0</v>
      </c>
      <c r="F1019" s="2">
        <v>0</v>
      </c>
      <c r="G1019" s="3">
        <f t="shared" si="38"/>
        <v>1504.3031099999998</v>
      </c>
      <c r="H1019" s="3">
        <f t="shared" si="35"/>
        <v>0.13999999999941792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4142063.81</v>
      </c>
      <c r="D1020" s="2">
        <f>BILANCA!E15</f>
        <v>4142063.81</v>
      </c>
      <c r="E1020" s="2">
        <v>0</v>
      </c>
      <c r="F1020" s="2">
        <v>0</v>
      </c>
      <c r="G1020" s="3">
        <f t="shared" si="38"/>
        <v>124261.9143</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1356682.06</v>
      </c>
      <c r="D1023" s="2">
        <f>BILANCA!E18</f>
        <v>1408395.93</v>
      </c>
      <c r="E1023" s="2">
        <v>0</v>
      </c>
      <c r="F1023" s="2">
        <v>0</v>
      </c>
      <c r="G1023" s="3">
        <f t="shared" si="38"/>
        <v>54255.160959999994</v>
      </c>
      <c r="H1023" s="3">
        <f t="shared" si="35"/>
        <v>0.13000000012107193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38100.040000000037</v>
      </c>
      <c r="D1024" s="2">
        <f>BILANCA!E19</f>
        <v>34082.830000000045</v>
      </c>
      <c r="E1024" s="2">
        <v>0</v>
      </c>
      <c r="F1024" s="2">
        <v>0</v>
      </c>
      <c r="G1024" s="3">
        <f t="shared" si="38"/>
        <v>1487.7198000000017</v>
      </c>
      <c r="H1024" s="3">
        <f t="shared" si="35"/>
        <v>0.20999999999185093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164910.96</v>
      </c>
      <c r="D1025" s="2">
        <f>BILANCA!E20</f>
        <v>178172.62</v>
      </c>
      <c r="E1025" s="2">
        <v>0</v>
      </c>
      <c r="F1025" s="2">
        <v>0</v>
      </c>
      <c r="G1025" s="3">
        <f t="shared" si="38"/>
        <v>7818.8429999999989</v>
      </c>
      <c r="H1025" s="3">
        <f t="shared" si="35"/>
        <v>0.42000000001280569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1888.73</v>
      </c>
      <c r="D1026" s="2">
        <f>BILANCA!E21</f>
        <v>1888.73</v>
      </c>
      <c r="E1026" s="2">
        <v>0</v>
      </c>
      <c r="F1026" s="2">
        <v>0</v>
      </c>
      <c r="G1026" s="3">
        <f t="shared" si="38"/>
        <v>90.659040000000005</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8059.38</v>
      </c>
      <c r="D1027" s="2">
        <f>BILANCA!E22</f>
        <v>8059.38</v>
      </c>
      <c r="E1027" s="2">
        <v>0</v>
      </c>
      <c r="F1027" s="2">
        <v>0</v>
      </c>
      <c r="G1027" s="3">
        <f t="shared" si="38"/>
        <v>411.02838000000008</v>
      </c>
      <c r="H1027" s="3">
        <f t="shared" si="35"/>
        <v>0.76000000000021828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2865.7</v>
      </c>
      <c r="D1029" s="2">
        <f>BILANCA!E24</f>
        <v>2865.7</v>
      </c>
      <c r="E1029" s="2">
        <v>0</v>
      </c>
      <c r="F1029" s="2">
        <v>0</v>
      </c>
      <c r="G1029" s="3">
        <f t="shared" si="38"/>
        <v>163.3449</v>
      </c>
      <c r="H1029" s="3">
        <f t="shared" si="35"/>
        <v>0.6000000000003638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238.73</v>
      </c>
      <c r="D1030" s="2">
        <f>BILANCA!E25</f>
        <v>238.73</v>
      </c>
      <c r="E1030" s="2">
        <v>0</v>
      </c>
      <c r="F1030" s="2">
        <v>0</v>
      </c>
      <c r="G1030" s="3">
        <f t="shared" si="38"/>
        <v>14.323799999999999</v>
      </c>
      <c r="H1030" s="3">
        <f t="shared" si="35"/>
        <v>0.54000000000002046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42637.07</v>
      </c>
      <c r="D1031" s="2">
        <f>BILANCA!E26</f>
        <v>42637.07</v>
      </c>
      <c r="E1031" s="2">
        <v>0</v>
      </c>
      <c r="F1031" s="2">
        <v>0</v>
      </c>
      <c r="G1031" s="3">
        <f t="shared" si="38"/>
        <v>2686.1354099999999</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182500.53</v>
      </c>
      <c r="D1033" s="2">
        <f>BILANCA!E28</f>
        <v>199779.4</v>
      </c>
      <c r="E1033" s="2">
        <v>0</v>
      </c>
      <c r="F1033" s="2">
        <v>0</v>
      </c>
      <c r="G1033" s="3">
        <f t="shared" si="38"/>
        <v>13387.364589999999</v>
      </c>
      <c r="H1033" s="3">
        <f t="shared" si="35"/>
        <v>0.86999999999534339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11860.71</v>
      </c>
      <c r="D1035" s="2">
        <f>BILANCA!E30</f>
        <v>11860.71</v>
      </c>
      <c r="E1035" s="2">
        <v>0</v>
      </c>
      <c r="F1035" s="2">
        <v>0</v>
      </c>
      <c r="G1035" s="3">
        <f t="shared" si="38"/>
        <v>889.55324999999993</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11860.71</v>
      </c>
      <c r="D1039" s="2">
        <f>BILANCA!E34</f>
        <v>11860.71</v>
      </c>
      <c r="E1039" s="2">
        <v>0</v>
      </c>
      <c r="F1039" s="2">
        <v>0</v>
      </c>
      <c r="G1039" s="3">
        <f t="shared" si="38"/>
        <v>1031.88177</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176756.15</v>
      </c>
      <c r="D1040" s="2">
        <f>BILANCA!E35</f>
        <v>200922.75</v>
      </c>
      <c r="E1040" s="2">
        <v>0</v>
      </c>
      <c r="F1040" s="2">
        <v>0</v>
      </c>
      <c r="G1040" s="3">
        <f t="shared" si="38"/>
        <v>17358.049500000001</v>
      </c>
      <c r="H1040" s="3">
        <f t="shared" si="35"/>
        <v>0.39999999999417923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176756.15</v>
      </c>
      <c r="D1041" s="2">
        <f>BILANCA!E36</f>
        <v>200922.75</v>
      </c>
      <c r="E1041" s="2">
        <v>0</v>
      </c>
      <c r="F1041" s="2">
        <v>0</v>
      </c>
      <c r="G1041" s="3">
        <f t="shared" si="38"/>
        <v>17936.651149999998</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280.87</v>
      </c>
      <c r="D1050" s="2">
        <f>BILANCA!E45</f>
        <v>280.87</v>
      </c>
      <c r="E1050" s="2">
        <v>0</v>
      </c>
      <c r="F1050" s="2">
        <v>0</v>
      </c>
      <c r="G1050" s="3">
        <f t="shared" si="38"/>
        <v>33.7044</v>
      </c>
      <c r="H1050" s="3">
        <f t="shared" si="35"/>
        <v>0.25999999999999091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280.87</v>
      </c>
      <c r="D1052" s="2">
        <f>BILANCA!E47</f>
        <v>280.87</v>
      </c>
      <c r="E1052" s="2">
        <v>0</v>
      </c>
      <c r="F1052" s="2">
        <v>0</v>
      </c>
      <c r="G1052" s="3">
        <f t="shared" si="38"/>
        <v>35.389620000000001</v>
      </c>
      <c r="H1052" s="3">
        <f t="shared" si="35"/>
        <v>0.25999999999999091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74521.84</v>
      </c>
      <c r="D1059" s="2">
        <f>BILANCA!E54</f>
        <v>75721.34</v>
      </c>
      <c r="E1059" s="2">
        <v>0</v>
      </c>
      <c r="F1059" s="2">
        <v>0</v>
      </c>
      <c r="G1059" s="3">
        <f t="shared" si="38"/>
        <v>11072.261479999999</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74521.84</v>
      </c>
      <c r="D1060" s="2">
        <f>BILANCA!E55</f>
        <v>75721.34</v>
      </c>
      <c r="E1060" s="2">
        <v>0</v>
      </c>
      <c r="F1060" s="2">
        <v>0</v>
      </c>
      <c r="G1060" s="3">
        <f t="shared" si="38"/>
        <v>11298.226000000001</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184261.37</v>
      </c>
      <c r="D1074" s="2">
        <f>BILANCA!E69</f>
        <v>172722.51</v>
      </c>
      <c r="E1074" s="2">
        <v>0</v>
      </c>
      <c r="F1074" s="2">
        <v>0</v>
      </c>
      <c r="G1074" s="3">
        <f t="shared" si="38"/>
        <v>33901.208960000004</v>
      </c>
      <c r="H1074" s="3">
        <f t="shared" si="35"/>
        <v>0.85999999998603016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1765.11</v>
      </c>
      <c r="D1075" s="2">
        <f>BILANCA!E70</f>
        <v>0</v>
      </c>
      <c r="E1075" s="2">
        <v>0</v>
      </c>
      <c r="F1075" s="2">
        <v>0</v>
      </c>
      <c r="G1075" s="3">
        <f t="shared" si="38"/>
        <v>114.73215</v>
      </c>
      <c r="H1075" s="3">
        <f t="shared" si="35"/>
        <v>0.10999999999989996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1765.11</v>
      </c>
      <c r="D1076" s="2">
        <f>BILANCA!E71</f>
        <v>0</v>
      </c>
      <c r="E1076" s="2">
        <v>0</v>
      </c>
      <c r="F1076" s="2">
        <v>0</v>
      </c>
      <c r="G1076" s="3">
        <f t="shared" si="38"/>
        <v>116.49726</v>
      </c>
      <c r="H1076" s="3">
        <f t="shared" si="35"/>
        <v>0.10999999999989996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1765.11</v>
      </c>
      <c r="D1078" s="2">
        <f>BILANCA!E73</f>
        <v>0</v>
      </c>
      <c r="E1078" s="2">
        <v>0</v>
      </c>
      <c r="F1078" s="2">
        <v>0</v>
      </c>
      <c r="G1078" s="3">
        <f t="shared" si="38"/>
        <v>120.02748</v>
      </c>
      <c r="H1078" s="3">
        <f t="shared" si="35"/>
        <v>0.10999999999989996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6811.43</v>
      </c>
      <c r="D1087" s="2">
        <f>BILANCA!E82</f>
        <v>5225.67</v>
      </c>
      <c r="E1087" s="2">
        <v>0</v>
      </c>
      <c r="F1087" s="2">
        <v>0</v>
      </c>
      <c r="G1087" s="3">
        <f t="shared" si="38"/>
        <v>1329.2332900000001</v>
      </c>
      <c r="H1087" s="3">
        <f t="shared" si="35"/>
        <v>0.76000000000021828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6811.43</v>
      </c>
      <c r="D1092" s="2">
        <f>BILANCA!E87</f>
        <v>5225.67</v>
      </c>
      <c r="E1092" s="2">
        <v>0</v>
      </c>
      <c r="F1092" s="2">
        <v>0</v>
      </c>
      <c r="G1092" s="3">
        <f t="shared" si="38"/>
        <v>1415.5471400000001</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34102.43</v>
      </c>
      <c r="D1152" s="2">
        <f>BILANCA!E147</f>
        <v>167496.84</v>
      </c>
      <c r="E1152" s="2">
        <v>0</v>
      </c>
      <c r="F1152" s="2">
        <v>0</v>
      </c>
      <c r="G1152" s="3">
        <f t="shared" si="38"/>
        <v>52411.647619999989</v>
      </c>
      <c r="H1152" s="3">
        <f t="shared" si="41"/>
        <v>0.5900000000037835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157527.97</v>
      </c>
      <c r="E1155" s="2">
        <v>0</v>
      </c>
      <c r="F1155" s="2">
        <v>0</v>
      </c>
      <c r="G1155" s="3">
        <f t="shared" si="38"/>
        <v>45683.111299999997</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157527.97</v>
      </c>
      <c r="E1161" s="2">
        <v>0</v>
      </c>
      <c r="F1161" s="2">
        <v>0</v>
      </c>
      <c r="G1161" s="3">
        <f t="shared" si="38"/>
        <v>47573.446940000002</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7861.01</v>
      </c>
      <c r="D1165" s="2">
        <f>BILANCA!E160</f>
        <v>7861.01</v>
      </c>
      <c r="E1165" s="2">
        <v>0</v>
      </c>
      <c r="F1165" s="2">
        <v>0</v>
      </c>
      <c r="G1165" s="3">
        <f t="shared" si="38"/>
        <v>3655.3696500000005</v>
      </c>
      <c r="H1165" s="3">
        <f t="shared" si="41"/>
        <v>2.0000000000436557E-2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2108.5300000000002</v>
      </c>
      <c r="D1166" s="2">
        <f>BILANCA!E161</f>
        <v>8502.36</v>
      </c>
      <c r="E1166" s="2">
        <v>0</v>
      </c>
      <c r="F1166" s="2">
        <v>0</v>
      </c>
      <c r="G1166" s="3">
        <f t="shared" si="38"/>
        <v>2981.6669999999999</v>
      </c>
      <c r="H1166" s="3">
        <f t="shared" si="41"/>
        <v>0.83000000000038199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33033.519999999997</v>
      </c>
      <c r="D1167" s="2">
        <f>BILANCA!E162</f>
        <v>2506.13</v>
      </c>
      <c r="E1167" s="2">
        <v>0</v>
      </c>
      <c r="F1167" s="2">
        <v>0</v>
      </c>
      <c r="G1167" s="3">
        <f t="shared" si="38"/>
        <v>5973.1874600000001</v>
      </c>
      <c r="H1167" s="3">
        <f t="shared" si="41"/>
        <v>0.61000000000331056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8900.6299999999992</v>
      </c>
      <c r="D1169" s="2">
        <f>BILANCA!E164</f>
        <v>8900.6299999999992</v>
      </c>
      <c r="E1169" s="2">
        <v>0</v>
      </c>
      <c r="F1169" s="2">
        <v>0</v>
      </c>
      <c r="G1169" s="3">
        <f t="shared" si="38"/>
        <v>4245.6005099999993</v>
      </c>
      <c r="H1169" s="3">
        <f t="shared" si="41"/>
        <v>0.74000000000160071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141582.39999999999</v>
      </c>
      <c r="D1176" s="2">
        <f>BILANCA!E171</f>
        <v>0</v>
      </c>
      <c r="E1176" s="2">
        <v>0</v>
      </c>
      <c r="F1176" s="2">
        <v>0</v>
      </c>
      <c r="G1176" s="3">
        <f t="shared" si="38"/>
        <v>23502.678400000001</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141582.39999999999</v>
      </c>
      <c r="D1179" s="2">
        <f>BILANCA!E174</f>
        <v>0</v>
      </c>
      <c r="E1179" s="2">
        <v>0</v>
      </c>
      <c r="F1179" s="2">
        <v>0</v>
      </c>
      <c r="G1179" s="3">
        <f t="shared" si="38"/>
        <v>23927.425600000002</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3273264.78</v>
      </c>
      <c r="D1180" s="2">
        <f>BILANCA!E176</f>
        <v>3230161.4400000004</v>
      </c>
      <c r="E1180" s="2">
        <v>0</v>
      </c>
      <c r="F1180" s="2">
        <v>0</v>
      </c>
      <c r="G1180" s="3">
        <f t="shared" si="38"/>
        <v>1654709.9022000001</v>
      </c>
      <c r="H1180" s="3">
        <f t="shared" si="41"/>
        <v>0.6600000006146729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158005.5</v>
      </c>
      <c r="D1181" s="2">
        <f>BILANCA!E177</f>
        <v>187695.28000000003</v>
      </c>
      <c r="E1181" s="2">
        <v>0</v>
      </c>
      <c r="F1181" s="2">
        <v>0</v>
      </c>
      <c r="G1181" s="3">
        <f t="shared" si="38"/>
        <v>91210.72626000001</v>
      </c>
      <c r="H1181" s="3">
        <f t="shared" si="41"/>
        <v>0.78000000002793968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158005.5</v>
      </c>
      <c r="D1182" s="2">
        <f>BILANCA!E178</f>
        <v>180539.25000000003</v>
      </c>
      <c r="E1182" s="2">
        <v>0</v>
      </c>
      <c r="F1182" s="2">
        <v>0</v>
      </c>
      <c r="G1182" s="3">
        <f t="shared" si="38"/>
        <v>89282.448000000004</v>
      </c>
      <c r="H1182" s="3">
        <f t="shared" si="41"/>
        <v>0.75000000002910383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139952.07</v>
      </c>
      <c r="D1183" s="2">
        <f>BILANCA!E179</f>
        <v>151276.26</v>
      </c>
      <c r="E1183" s="2">
        <v>0</v>
      </c>
      <c r="F1183" s="2">
        <v>0</v>
      </c>
      <c r="G1183" s="3">
        <f t="shared" si="38"/>
        <v>76553.294070000004</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11745.81</v>
      </c>
      <c r="D1184" s="2">
        <f>BILANCA!E180</f>
        <v>25532.76</v>
      </c>
      <c r="E1184" s="2">
        <v>0</v>
      </c>
      <c r="F1184" s="2">
        <v>0</v>
      </c>
      <c r="G1184" s="3">
        <f t="shared" si="38"/>
        <v>10929.171419999999</v>
      </c>
      <c r="H1184" s="3">
        <f t="shared" si="41"/>
        <v>0.43000000000211003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138.25</v>
      </c>
      <c r="D1185" s="2">
        <f>BILANCA!E181</f>
        <v>0</v>
      </c>
      <c r="E1185" s="2">
        <v>0</v>
      </c>
      <c r="F1185" s="2">
        <v>0</v>
      </c>
      <c r="G1185" s="3">
        <f t="shared" si="38"/>
        <v>24.193749999999998</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138.25</v>
      </c>
      <c r="D1188" s="2">
        <f>BILANCA!E184</f>
        <v>0</v>
      </c>
      <c r="E1188" s="2">
        <v>0</v>
      </c>
      <c r="F1188" s="2">
        <v>0</v>
      </c>
      <c r="G1188" s="3">
        <f t="shared" si="38"/>
        <v>24.608499999999999</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6169.37</v>
      </c>
      <c r="D1200" s="2">
        <f>BILANCA!E196</f>
        <v>3730.23</v>
      </c>
      <c r="E1200" s="2">
        <v>0</v>
      </c>
      <c r="F1200" s="2">
        <v>0</v>
      </c>
      <c r="G1200" s="3">
        <f t="shared" si="38"/>
        <v>2589.6677</v>
      </c>
      <c r="H1200" s="3">
        <f t="shared" si="41"/>
        <v>0.59999999999990905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1981.99</v>
      </c>
      <c r="E1201" s="2">
        <v>0</v>
      </c>
      <c r="F1201" s="2">
        <v>0</v>
      </c>
      <c r="G1201" s="3">
        <f t="shared" si="38"/>
        <v>757.12018</v>
      </c>
      <c r="H1201" s="3">
        <f t="shared" si="41"/>
        <v>9.9999999999909051E-3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1981.99</v>
      </c>
      <c r="E1203" s="2">
        <v>0</v>
      </c>
      <c r="F1203" s="2">
        <v>0</v>
      </c>
      <c r="G1203" s="3">
        <f t="shared" si="44"/>
        <v>765.04813999999999</v>
      </c>
      <c r="H1203" s="3">
        <f t="shared" si="45"/>
        <v>9.9999999999909051E-3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5174.04</v>
      </c>
      <c r="E1251" s="2">
        <v>0</v>
      </c>
      <c r="F1251" s="2">
        <v>0</v>
      </c>
      <c r="G1251" s="3">
        <f>B1251/1000*C1251+B1251/500*D1251</f>
        <v>2493.8872799999999</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3115259.28</v>
      </c>
      <c r="D1255" s="2">
        <f>BILANCA!E251</f>
        <v>3042466.16</v>
      </c>
      <c r="E1255" s="2">
        <v>0</v>
      </c>
      <c r="F1255" s="2">
        <v>0</v>
      </c>
      <c r="G1255" s="3">
        <f t="shared" si="38"/>
        <v>2254046.9419999998</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3089003.4</v>
      </c>
      <c r="D1256" s="2">
        <f>BILANCA!E252</f>
        <v>3057438.87</v>
      </c>
      <c r="E1256" s="2">
        <v>0</v>
      </c>
      <c r="F1256" s="2">
        <v>0</v>
      </c>
      <c r="G1256" s="3">
        <f t="shared" si="38"/>
        <v>2264154.7604399999</v>
      </c>
      <c r="H1256" s="3">
        <f t="shared" si="41"/>
        <v>0.52999999979510903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3089003.4</v>
      </c>
      <c r="D1257" s="2">
        <f>BILANCA!E253</f>
        <v>3057438.87</v>
      </c>
      <c r="E1257" s="2">
        <v>0</v>
      </c>
      <c r="F1257" s="2">
        <v>0</v>
      </c>
      <c r="G1257" s="3">
        <f t="shared" si="38"/>
        <v>2273358.6415800001</v>
      </c>
      <c r="H1257" s="3">
        <f t="shared" si="41"/>
        <v>0.52999999979510903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25191.040000000001</v>
      </c>
      <c r="D1259" s="2">
        <f>BILANCA!E255</f>
        <v>-171346.45</v>
      </c>
      <c r="E1259" s="2">
        <v>0</v>
      </c>
      <c r="F1259" s="2">
        <v>0</v>
      </c>
      <c r="G1259" s="3">
        <f t="shared" si="38"/>
        <v>-79057.963140000007</v>
      </c>
      <c r="H1259" s="3">
        <f t="shared" si="41"/>
        <v>0.49000000001251465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25191.040000000001</v>
      </c>
      <c r="D1260" s="2">
        <f>BILANCA!E256</f>
        <v>0</v>
      </c>
      <c r="E1260" s="2">
        <v>0</v>
      </c>
      <c r="F1260" s="2">
        <v>0</v>
      </c>
      <c r="G1260" s="3">
        <f t="shared" si="38"/>
        <v>6297.76</v>
      </c>
      <c r="H1260" s="3">
        <f t="shared" si="41"/>
        <v>4.0000000000873115E-2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25191.040000000001</v>
      </c>
      <c r="D1261" s="2">
        <f>BILANCA!E257</f>
        <v>0</v>
      </c>
      <c r="E1261" s="2">
        <v>0</v>
      </c>
      <c r="F1261" s="2">
        <v>0</v>
      </c>
      <c r="G1261" s="3">
        <f t="shared" si="38"/>
        <v>6322.9510399999999</v>
      </c>
      <c r="H1261" s="3">
        <f t="shared" si="41"/>
        <v>4.0000000000873115E-2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171346.45</v>
      </c>
      <c r="E1264" s="2">
        <v>0</v>
      </c>
      <c r="F1264" s="2">
        <v>0</v>
      </c>
      <c r="G1264" s="3">
        <f t="shared" si="38"/>
        <v>87043.996600000013</v>
      </c>
      <c r="H1264" s="3">
        <f t="shared" si="41"/>
        <v>0.45000000001164153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171346.45</v>
      </c>
      <c r="E1265" s="2">
        <v>0</v>
      </c>
      <c r="F1265" s="2">
        <v>0</v>
      </c>
      <c r="G1265" s="3">
        <f t="shared" si="38"/>
        <v>87386.689500000008</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1064.8399999999999</v>
      </c>
      <c r="D1278" s="2">
        <f>BILANCA!E274</f>
        <v>156373.74</v>
      </c>
      <c r="E1278" s="2">
        <v>0</v>
      </c>
      <c r="F1278" s="2">
        <v>0</v>
      </c>
      <c r="G1278" s="3">
        <f t="shared" si="38"/>
        <v>84101.701760000011</v>
      </c>
      <c r="H1278" s="3">
        <f t="shared" si="41"/>
        <v>0.42000000000939508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1064.8399999999999</v>
      </c>
      <c r="D1281" s="2">
        <f>BILANCA!E277</f>
        <v>148915.01999999999</v>
      </c>
      <c r="E1281" s="2">
        <v>0</v>
      </c>
      <c r="F1281" s="2">
        <v>0</v>
      </c>
      <c r="G1281" s="3">
        <f t="shared" si="48"/>
        <v>81000.51247999999</v>
      </c>
      <c r="H1281" s="3">
        <f t="shared" si="49"/>
        <v>0.17999999998960448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1064.8399999999999</v>
      </c>
      <c r="D1287" s="2">
        <f>BILANCA!E283</f>
        <v>148915.01999999999</v>
      </c>
      <c r="E1287" s="2">
        <v>0</v>
      </c>
      <c r="F1287" s="2">
        <v>0</v>
      </c>
      <c r="G1287" s="3">
        <f t="shared" si="48"/>
        <v>82793.881760000004</v>
      </c>
      <c r="H1287" s="3">
        <f t="shared" si="49"/>
        <v>0.17999999998960448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0.04</v>
      </c>
      <c r="E1291" s="2">
        <v>0</v>
      </c>
      <c r="F1291" s="2">
        <v>0</v>
      </c>
      <c r="G1291" s="3">
        <f t="shared" si="48"/>
        <v>2.2480000000000003E-2</v>
      </c>
      <c r="H1291" s="3">
        <f t="shared" si="49"/>
        <v>0.04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7458.68</v>
      </c>
      <c r="E1292" s="2">
        <v>0</v>
      </c>
      <c r="F1292" s="2">
        <v>0</v>
      </c>
      <c r="G1292" s="3">
        <f t="shared" si="48"/>
        <v>4206.6955199999993</v>
      </c>
      <c r="H1292" s="3">
        <f t="shared" si="49"/>
        <v>0.31999999999970896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2370.5</v>
      </c>
      <c r="D1301" s="2">
        <f>BILANCA!E297</f>
        <v>2370.5</v>
      </c>
      <c r="E1301" s="2">
        <v>0</v>
      </c>
      <c r="F1301" s="2">
        <v>0</v>
      </c>
      <c r="G1301" s="3">
        <f t="shared" si="38"/>
        <v>2069.4465</v>
      </c>
      <c r="H1301" s="3">
        <f t="shared" si="41"/>
        <v>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2370.5</v>
      </c>
      <c r="D1302" s="2">
        <f>BILANCA!E298</f>
        <v>2370.5</v>
      </c>
      <c r="E1302" s="2">
        <v>0</v>
      </c>
      <c r="F1302" s="2">
        <v>0</v>
      </c>
      <c r="G1302" s="3">
        <f t="shared" si="38"/>
        <v>2076.558</v>
      </c>
      <c r="H1302" s="3">
        <f t="shared" si="41"/>
        <v>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43003.06</v>
      </c>
      <c r="D1305" s="2">
        <f>BILANCA!E302</f>
        <v>25157.35</v>
      </c>
      <c r="E1305" s="2">
        <v>0</v>
      </c>
      <c r="F1305" s="2">
        <v>0</v>
      </c>
      <c r="G1305" s="3">
        <f t="shared" si="38"/>
        <v>27528.739199999996</v>
      </c>
      <c r="H1305" s="3">
        <f t="shared" si="41"/>
        <v>0.4099999999962165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151240.12</v>
      </c>
      <c r="E1306" s="2">
        <v>0</v>
      </c>
      <c r="F1306" s="2">
        <v>0</v>
      </c>
      <c r="G1306" s="3">
        <f t="shared" si="38"/>
        <v>89534.151039999997</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6811.43</v>
      </c>
      <c r="D1311" s="2">
        <f>BILANCA!E308</f>
        <v>5225.67</v>
      </c>
      <c r="E1311" s="2">
        <v>0</v>
      </c>
      <c r="F1311" s="2">
        <v>0</v>
      </c>
      <c r="G1311" s="3">
        <f t="shared" si="52"/>
        <v>5196.0937699999995</v>
      </c>
      <c r="H1311" s="3">
        <f t="shared" si="41"/>
        <v>0.76000000000021828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2506.13</v>
      </c>
      <c r="E1338" s="2">
        <v>0</v>
      </c>
      <c r="F1338" s="2">
        <v>0</v>
      </c>
      <c r="G1338" s="3">
        <f t="shared" si="52"/>
        <v>1644.0212800000002</v>
      </c>
      <c r="H1338" s="3">
        <f t="shared" si="41"/>
        <v>0.13000000000010914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158005.5</v>
      </c>
      <c r="D1340" s="2">
        <f>BILANCA!E337</f>
        <v>180539.25</v>
      </c>
      <c r="E1340" s="2">
        <v>0</v>
      </c>
      <c r="F1340" s="2">
        <v>0</v>
      </c>
      <c r="G1340" s="3">
        <f t="shared" si="52"/>
        <v>171297.72</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1981.99</v>
      </c>
      <c r="E1342" s="2">
        <v>0</v>
      </c>
      <c r="F1342" s="2">
        <v>0</v>
      </c>
      <c r="G1342" s="3">
        <f t="shared" si="52"/>
        <v>1316.0413600000002</v>
      </c>
      <c r="H1342" s="3">
        <f t="shared" si="41"/>
        <v>9.9999999999909051E-3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3730.23</v>
      </c>
      <c r="D1347" s="2">
        <f>BILANCA!E344</f>
        <v>3730.23</v>
      </c>
      <c r="E1347" s="2">
        <v>0</v>
      </c>
      <c r="F1347" s="2">
        <v>0</v>
      </c>
      <c r="G1347" s="3">
        <f t="shared" si="52"/>
        <v>3771.26253</v>
      </c>
      <c r="H1347" s="3">
        <f t="shared" si="41"/>
        <v>0.46000000000003638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3752.14</v>
      </c>
      <c r="E1382" s="2">
        <v>0</v>
      </c>
      <c r="F1382" s="2">
        <v>0</v>
      </c>
      <c r="G1382" s="3">
        <f t="shared" si="59"/>
        <v>2791.5921599999997</v>
      </c>
      <c r="H1382" s="3">
        <f t="shared" si="60"/>
        <v>0.13999999999987267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1421.9</v>
      </c>
      <c r="E1383" s="2">
        <v>0</v>
      </c>
      <c r="F1383" s="2">
        <v>0</v>
      </c>
      <c r="G1383" s="3">
        <f t="shared" si="59"/>
        <v>1060.7374</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2370.5</v>
      </c>
      <c r="D1390" s="2">
        <f>BILANCA!E387</f>
        <v>2370.5</v>
      </c>
      <c r="E1390" s="2">
        <v>0</v>
      </c>
      <c r="F1390" s="2">
        <v>0</v>
      </c>
      <c r="G1390" s="3">
        <f t="shared" ref="G1390:G1399" si="61">B1390/1000*C1390+B1390/500*D1390</f>
        <v>2702.37</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1819864.87</v>
      </c>
      <c r="D1510" s="2">
        <f>'RAS-funkcijski'!E114</f>
        <v>2160396.13</v>
      </c>
      <c r="E1510" s="2">
        <v>0</v>
      </c>
      <c r="F1510" s="2">
        <v>0</v>
      </c>
      <c r="G1510" s="3">
        <f t="shared" si="52"/>
        <v>675472.28429999994</v>
      </c>
      <c r="H1510" s="3">
        <f t="shared" si="63"/>
        <v>0.25999999977648258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1819864.87</v>
      </c>
      <c r="D1511" s="2">
        <f>'RAS-funkcijski'!E115</f>
        <v>2160396.13</v>
      </c>
      <c r="E1511" s="2">
        <v>0</v>
      </c>
      <c r="F1511" s="2">
        <v>0</v>
      </c>
      <c r="G1511" s="3">
        <f t="shared" si="52"/>
        <v>681612.94143000001</v>
      </c>
      <c r="H1511" s="3">
        <f t="shared" si="63"/>
        <v>0.25999999977648258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1819864.87</v>
      </c>
      <c r="D1513" s="2">
        <f>'RAS-funkcijski'!E117</f>
        <v>2160396.13</v>
      </c>
      <c r="E1513" s="2">
        <v>0</v>
      </c>
      <c r="F1513" s="2">
        <v>0</v>
      </c>
      <c r="G1513" s="3">
        <f t="shared" si="52"/>
        <v>693894.25569000002</v>
      </c>
      <c r="H1513" s="3">
        <f t="shared" si="63"/>
        <v>0.25999999977648258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1819864.87</v>
      </c>
      <c r="D1537" s="14">
        <f>'RAS-funkcijski'!E141</f>
        <v>2160396.13</v>
      </c>
      <c r="E1537" s="14">
        <v>0</v>
      </c>
      <c r="F1537" s="14">
        <v>0</v>
      </c>
      <c r="G1537" s="15">
        <f t="shared" si="52"/>
        <v>841270.02681000007</v>
      </c>
      <c r="H1537" s="15">
        <f t="shared" si="63"/>
        <v>0.25999999977648258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68992.740000000005</v>
      </c>
      <c r="E1538" s="7">
        <v>0</v>
      </c>
      <c r="F1538" s="7">
        <v>0</v>
      </c>
      <c r="G1538" s="8">
        <f t="shared" si="52"/>
        <v>137.98548000000002</v>
      </c>
      <c r="H1538" s="8">
        <f t="shared" si="63"/>
        <v>0.25999999999476131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68992.740000000005</v>
      </c>
      <c r="E1539" s="2">
        <v>0</v>
      </c>
      <c r="F1539" s="2">
        <v>0</v>
      </c>
      <c r="G1539" s="3">
        <f t="shared" si="52"/>
        <v>275.97096000000005</v>
      </c>
      <c r="H1539" s="3">
        <f t="shared" si="63"/>
        <v>0.25999999999476131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68992.740000000005</v>
      </c>
      <c r="E1540" s="2">
        <v>0</v>
      </c>
      <c r="F1540" s="2">
        <v>0</v>
      </c>
      <c r="G1540" s="3">
        <f t="shared" si="52"/>
        <v>413.95644000000004</v>
      </c>
      <c r="H1540" s="3">
        <f t="shared" si="63"/>
        <v>0.25999999999476131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68992.740000000005</v>
      </c>
      <c r="E1542" s="2">
        <v>0</v>
      </c>
      <c r="F1542" s="2">
        <v>0</v>
      </c>
      <c r="G1542" s="3">
        <f t="shared" si="52"/>
        <v>689.92740000000003</v>
      </c>
      <c r="H1542" s="3">
        <f t="shared" si="63"/>
        <v>0.25999999999476131</v>
      </c>
      <c r="I1542" s="11">
        <f t="shared" si="64"/>
        <v>179.3811239963857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158005.5</v>
      </c>
      <c r="D1582" s="7"/>
      <c r="E1582" s="7">
        <v>0</v>
      </c>
      <c r="F1582" s="7">
        <v>0</v>
      </c>
      <c r="G1582" s="8">
        <f t="shared" ref="G1582:G1686" si="70">B1582/1000*C1582</f>
        <v>158.00550000000001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2052397.57</v>
      </c>
      <c r="D1583" s="2">
        <v>0</v>
      </c>
      <c r="E1583" s="2">
        <v>0</v>
      </c>
      <c r="F1583" s="2">
        <v>0</v>
      </c>
      <c r="G1583" s="3">
        <f t="shared" si="70"/>
        <v>4104.7951400000002</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1998117.4400000002</v>
      </c>
      <c r="D1585" s="2">
        <v>0</v>
      </c>
      <c r="E1585" s="2">
        <v>0</v>
      </c>
      <c r="F1585" s="2">
        <v>0</v>
      </c>
      <c r="G1585" s="3">
        <f t="shared" si="70"/>
        <v>7992.4697600000009</v>
      </c>
      <c r="H1585" s="3">
        <f t="shared" si="71"/>
        <v>0.44000000017695129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1760658.1</v>
      </c>
      <c r="D1586" s="2">
        <v>0</v>
      </c>
      <c r="E1586" s="2">
        <v>0</v>
      </c>
      <c r="F1586" s="2">
        <v>0</v>
      </c>
      <c r="G1586" s="3">
        <f t="shared" si="70"/>
        <v>8803.290500000001</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237459.34</v>
      </c>
      <c r="D1587" s="2">
        <v>0</v>
      </c>
      <c r="E1587" s="2">
        <v>0</v>
      </c>
      <c r="F1587" s="2">
        <v>0</v>
      </c>
      <c r="G1587" s="3">
        <f t="shared" si="70"/>
        <v>1424.75604</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28740.720000000001</v>
      </c>
      <c r="D1594" s="2">
        <v>0</v>
      </c>
      <c r="E1594" s="2">
        <v>0</v>
      </c>
      <c r="F1594" s="2">
        <v>0</v>
      </c>
      <c r="G1594" s="3">
        <f t="shared" si="70"/>
        <v>373.62936000000002</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25539.41</v>
      </c>
      <c r="D1601" s="2">
        <v>0</v>
      </c>
      <c r="E1601" s="2">
        <v>0</v>
      </c>
      <c r="F1601" s="2">
        <v>0</v>
      </c>
      <c r="G1601" s="3">
        <f>B1601/1000*C1601</f>
        <v>510.78820000000002</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2022707.7899999998</v>
      </c>
      <c r="D1602" s="2">
        <v>0</v>
      </c>
      <c r="E1602" s="2">
        <v>0</v>
      </c>
      <c r="F1602" s="2">
        <v>0</v>
      </c>
      <c r="G1602" s="3">
        <f t="shared" si="70"/>
        <v>42476.863590000001</v>
      </c>
      <c r="H1602" s="3">
        <f t="shared" si="71"/>
        <v>0.21000000019557774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1973144.5499999998</v>
      </c>
      <c r="D1604" s="2">
        <v>0</v>
      </c>
      <c r="E1604" s="2">
        <v>0</v>
      </c>
      <c r="F1604" s="2">
        <v>0</v>
      </c>
      <c r="G1604" s="3">
        <f t="shared" si="70"/>
        <v>45382.324649999995</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1749333.91</v>
      </c>
      <c r="D1605" s="2">
        <v>0</v>
      </c>
      <c r="E1605" s="2">
        <v>0</v>
      </c>
      <c r="F1605" s="2">
        <v>0</v>
      </c>
      <c r="G1605" s="3">
        <f t="shared" si="70"/>
        <v>41984.01384</v>
      </c>
      <c r="H1605" s="3">
        <f t="shared" si="71"/>
        <v>9.0000000083819032E-2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223672.39</v>
      </c>
      <c r="D1606" s="2">
        <v>0</v>
      </c>
      <c r="E1606" s="2">
        <v>0</v>
      </c>
      <c r="F1606" s="2">
        <v>0</v>
      </c>
      <c r="G1606" s="3">
        <f t="shared" si="70"/>
        <v>5591.8097500000003</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138.25</v>
      </c>
      <c r="D1607" s="2">
        <v>0</v>
      </c>
      <c r="E1607" s="2">
        <v>0</v>
      </c>
      <c r="F1607" s="2">
        <v>0</v>
      </c>
      <c r="G1607" s="3">
        <f t="shared" si="70"/>
        <v>3.5945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26758.73</v>
      </c>
      <c r="D1613" s="2">
        <v>0</v>
      </c>
      <c r="E1613" s="2">
        <v>0</v>
      </c>
      <c r="F1613" s="2">
        <v>0</v>
      </c>
      <c r="G1613" s="3">
        <f t="shared" si="70"/>
        <v>856.27936</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22804.51</v>
      </c>
      <c r="D1620" s="2">
        <v>0</v>
      </c>
      <c r="E1620" s="2">
        <v>0</v>
      </c>
      <c r="F1620" s="2">
        <v>0</v>
      </c>
      <c r="G1620" s="3">
        <f>B1620/1000*C1620</f>
        <v>889.37588999999991</v>
      </c>
      <c r="H1620" s="3">
        <f>ABS(C1620-ROUND(C1620,0))</f>
        <v>0.49000000000160071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187695.28000000049</v>
      </c>
      <c r="D1621" s="2">
        <v>0</v>
      </c>
      <c r="E1621" s="2">
        <v>0</v>
      </c>
      <c r="F1621" s="2">
        <v>0</v>
      </c>
      <c r="G1621" s="3">
        <f t="shared" si="70"/>
        <v>7507.8112000000201</v>
      </c>
      <c r="H1621" s="3">
        <f t="shared" si="71"/>
        <v>0.28000000049360096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187695.28</v>
      </c>
      <c r="D1681" s="2">
        <v>0</v>
      </c>
      <c r="E1681" s="2">
        <v>0</v>
      </c>
      <c r="F1681" s="2">
        <v>0</v>
      </c>
      <c r="G1681" s="3">
        <f t="shared" si="70"/>
        <v>18769.528000000002</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180539.25</v>
      </c>
      <c r="D1683" s="2">
        <v>0</v>
      </c>
      <c r="E1683" s="2">
        <v>0</v>
      </c>
      <c r="F1683" s="2">
        <v>0</v>
      </c>
      <c r="G1683" s="3">
        <f t="shared" si="70"/>
        <v>18415.003499999999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1981.99</v>
      </c>
      <c r="D1684" s="2">
        <v>0</v>
      </c>
      <c r="E1684" s="2">
        <v>0</v>
      </c>
      <c r="F1684" s="2">
        <v>0</v>
      </c>
      <c r="G1684" s="3">
        <f t="shared" si="70"/>
        <v>204.14497</v>
      </c>
      <c r="H1684" s="3">
        <f t="shared" si="71"/>
        <v>9.9999999999909051E-3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5174.04</v>
      </c>
      <c r="D1686" s="14">
        <v>0</v>
      </c>
      <c r="E1686" s="14">
        <v>0</v>
      </c>
      <c r="F1686" s="14">
        <v>0</v>
      </c>
      <c r="G1686" s="15">
        <f t="shared" si="70"/>
        <v>543.27419999999995</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8473</v>
      </c>
      <c r="P3" s="51"/>
    </row>
    <row r="4" spans="1:17" ht="19.5" customHeight="1" x14ac:dyDescent="0.2">
      <c r="A4" s="407" t="s">
        <v>3313</v>
      </c>
      <c r="B4" s="408"/>
      <c r="C4" s="409"/>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10" t="s">
        <v>3326</v>
      </c>
      <c r="B14" s="405"/>
      <c r="C14" s="40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404" t="s">
        <v>3335</v>
      </c>
      <c r="B23" s="405"/>
      <c r="C23" s="406"/>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404" t="s">
        <v>1979</v>
      </c>
      <c r="B298" s="405"/>
      <c r="C298" s="40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404" t="s">
        <v>1982</v>
      </c>
      <c r="B342" s="405"/>
      <c r="C342" s="40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404" t="s">
        <v>1981</v>
      </c>
      <c r="B345" s="405"/>
      <c r="C345" s="40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404" t="s">
        <v>3654</v>
      </c>
      <c r="B347" s="405"/>
      <c r="C347" s="40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2"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8473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1824989.79</v>
      </c>
      <c r="I17" s="275">
        <f>'PR-RAS'!E6</f>
        <v>1980785.1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1792947.5999999999</v>
      </c>
      <c r="I18" s="275">
        <f>'PR-RAS'!E152</f>
        <v>2131655.41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25191.040000000157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171346.45000000027</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3089003.41</v>
      </c>
      <c r="I22" s="275">
        <f>BILANCA!E7</f>
        <v>3057438.9300000006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184261.37</v>
      </c>
      <c r="I23" s="275">
        <f>BILANCA!E69</f>
        <v>172722.51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158005.5</v>
      </c>
      <c r="I24" s="275">
        <f>BILANCA!E177</f>
        <v>187695.28000000003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3115259.28</v>
      </c>
      <c r="I25" s="275">
        <f>BILANCA!E251</f>
        <v>3042466.16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1819864.87</v>
      </c>
      <c r="I30" s="275">
        <f>'RAS-funkcijski'!E114</f>
        <v>2160396.13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1819864.87</v>
      </c>
      <c r="I31" s="275">
        <f>'RAS-funkcijski'!E141</f>
        <v>2160396.13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68992.740000000005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158005.5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187695.28000000049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187695.28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0" zoomScaleNormal="100" workbookViewId="0">
      <selection activeCell="B539" sqref="B5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1824989.79</v>
      </c>
      <c r="E6" s="60">
        <f>E7+E43+E49+E82+E106+E125+E134+E140</f>
        <v>1980785.1</v>
      </c>
      <c r="F6" s="45">
        <f t="shared" ref="F6:F132" si="0">IF(D6&lt;&gt;0,IF(E6/D6&gt;=100,"&gt;&gt;100",E6/D6*100),"-")</f>
        <v>108.53677707424325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1685595.4500000002</v>
      </c>
      <c r="E49" s="60">
        <f>E50+E53+E58+E61+E64+E68+E71+E74+E77</f>
        <v>1856220.47</v>
      </c>
      <c r="F49" s="45">
        <f t="shared" si="0"/>
        <v>110.12253681629241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1685595.4500000002</v>
      </c>
      <c r="E68" s="60">
        <f t="shared" si="11"/>
        <v>1856220.47</v>
      </c>
      <c r="F68" s="45">
        <f t="shared" si="0"/>
        <v>110.12253681629241</v>
      </c>
    </row>
    <row r="69" spans="1:6" ht="12.75" customHeight="1" x14ac:dyDescent="0.2">
      <c r="A69" s="63" t="s">
        <v>141</v>
      </c>
      <c r="B69" s="64" t="s">
        <v>142</v>
      </c>
      <c r="C69" s="247" t="s">
        <v>141</v>
      </c>
      <c r="D69" s="194">
        <v>1663780.11</v>
      </c>
      <c r="E69" s="194">
        <v>1832144.66</v>
      </c>
      <c r="F69" s="45">
        <f t="shared" si="0"/>
        <v>110.11939913141526</v>
      </c>
    </row>
    <row r="70" spans="1:6" ht="24" x14ac:dyDescent="0.2">
      <c r="A70" s="63" t="s">
        <v>143</v>
      </c>
      <c r="B70" s="64" t="s">
        <v>144</v>
      </c>
      <c r="C70" s="247" t="s">
        <v>143</v>
      </c>
      <c r="D70" s="194">
        <v>21815.34</v>
      </c>
      <c r="E70" s="194">
        <v>24075.81</v>
      </c>
      <c r="F70" s="45">
        <f t="shared" si="0"/>
        <v>110.36183712928609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7.45</v>
      </c>
      <c r="E82" s="60">
        <f t="shared" si="15"/>
        <v>1.86</v>
      </c>
      <c r="F82" s="45">
        <f t="shared" si="0"/>
        <v>24.966442953020135</v>
      </c>
    </row>
    <row r="83" spans="1:6" ht="12.75" customHeight="1" x14ac:dyDescent="0.2">
      <c r="A83" s="63">
        <v>641</v>
      </c>
      <c r="B83" s="64" t="s">
        <v>169</v>
      </c>
      <c r="C83" s="247" t="s">
        <v>170</v>
      </c>
      <c r="D83" s="60">
        <f t="shared" ref="D83:E83" si="16">SUM(D84:D90)</f>
        <v>7.45</v>
      </c>
      <c r="E83" s="60">
        <f t="shared" si="16"/>
        <v>1.86</v>
      </c>
      <c r="F83" s="45">
        <f t="shared" si="0"/>
        <v>24.966442953020135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7.45</v>
      </c>
      <c r="E85" s="194">
        <v>1.86</v>
      </c>
      <c r="F85" s="45">
        <f t="shared" si="0"/>
        <v>24.966442953020135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525.16999999999996</v>
      </c>
      <c r="E106" s="60">
        <f>E107+E112+E120+E124</f>
        <v>1616</v>
      </c>
      <c r="F106" s="45">
        <f t="shared" si="0"/>
        <v>307.70988441837886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525.16999999999996</v>
      </c>
      <c r="E112" s="60">
        <f t="shared" si="20"/>
        <v>1616</v>
      </c>
      <c r="F112" s="45">
        <f t="shared" si="0"/>
        <v>307.70988441837886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525.16999999999996</v>
      </c>
      <c r="E117" s="194">
        <v>1616</v>
      </c>
      <c r="F117" s="45">
        <f t="shared" si="0"/>
        <v>307.70988441837886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7678.41</v>
      </c>
      <c r="E125" s="60">
        <f t="shared" si="22"/>
        <v>6296.27</v>
      </c>
      <c r="F125" s="45">
        <f t="shared" si="0"/>
        <v>81.999658783524197</v>
      </c>
    </row>
    <row r="126" spans="1:6" ht="12.75" customHeight="1" x14ac:dyDescent="0.2">
      <c r="A126" s="63">
        <v>661</v>
      </c>
      <c r="B126" s="65" t="s">
        <v>255</v>
      </c>
      <c r="C126" s="247" t="s">
        <v>256</v>
      </c>
      <c r="D126" s="60">
        <f t="shared" ref="D126:E126" si="23">SUM(D127:D128)</f>
        <v>7168.41</v>
      </c>
      <c r="E126" s="60">
        <f t="shared" si="23"/>
        <v>6296.27</v>
      </c>
      <c r="F126" s="45">
        <f t="shared" si="0"/>
        <v>87.833564207404436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7168.41</v>
      </c>
      <c r="E128" s="194">
        <v>6296.27</v>
      </c>
      <c r="F128" s="45">
        <f t="shared" si="0"/>
        <v>87.833564207404436</v>
      </c>
    </row>
    <row r="129" spans="1:6" ht="36" x14ac:dyDescent="0.2">
      <c r="A129" s="63">
        <v>663</v>
      </c>
      <c r="B129" s="182" t="s">
        <v>261</v>
      </c>
      <c r="C129" s="247" t="s">
        <v>262</v>
      </c>
      <c r="D129" s="60">
        <f t="shared" ref="D129:E129" si="24">SUM(D130:D133)</f>
        <v>510</v>
      </c>
      <c r="E129" s="60">
        <f t="shared" si="24"/>
        <v>0</v>
      </c>
      <c r="F129" s="45">
        <f t="shared" si="0"/>
        <v>0</v>
      </c>
    </row>
    <row r="130" spans="1:6" ht="12.75" customHeight="1" x14ac:dyDescent="0.2">
      <c r="A130" s="63">
        <v>6631</v>
      </c>
      <c r="B130" s="65" t="s">
        <v>263</v>
      </c>
      <c r="C130" s="247" t="s">
        <v>264</v>
      </c>
      <c r="D130" s="194">
        <v>510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131183.31</v>
      </c>
      <c r="E134" s="60">
        <f t="shared" si="25"/>
        <v>116650.5</v>
      </c>
      <c r="F134" s="45">
        <f t="shared" ref="F134:F229" si="26">IF(D134&lt;&gt;0,IF(E134/D134&gt;=100,"&gt;&gt;100",E134/D134*100),"-")</f>
        <v>88.921753842009323</v>
      </c>
    </row>
    <row r="135" spans="1:6" ht="24" x14ac:dyDescent="0.2">
      <c r="A135" s="63">
        <v>671</v>
      </c>
      <c r="B135" s="182" t="s">
        <v>273</v>
      </c>
      <c r="C135" s="247" t="s">
        <v>274</v>
      </c>
      <c r="D135" s="60">
        <f t="shared" ref="D135:E135" si="27">SUM(D136:D138)</f>
        <v>131183.31</v>
      </c>
      <c r="E135" s="60">
        <f t="shared" si="27"/>
        <v>116650.5</v>
      </c>
      <c r="F135" s="45">
        <f t="shared" si="26"/>
        <v>88.921753842009323</v>
      </c>
    </row>
    <row r="136" spans="1:6" ht="12.75" customHeight="1" x14ac:dyDescent="0.2">
      <c r="A136" s="63">
        <v>6711</v>
      </c>
      <c r="B136" s="65" t="s">
        <v>275</v>
      </c>
      <c r="C136" s="247" t="s">
        <v>276</v>
      </c>
      <c r="D136" s="194">
        <v>131183.31</v>
      </c>
      <c r="E136" s="194">
        <v>116284.37</v>
      </c>
      <c r="F136" s="45">
        <f t="shared" si="26"/>
        <v>88.6426558378501</v>
      </c>
    </row>
    <row r="137" spans="1:6" ht="24" x14ac:dyDescent="0.2">
      <c r="A137" s="63">
        <v>6712</v>
      </c>
      <c r="B137" s="182" t="s">
        <v>277</v>
      </c>
      <c r="C137" s="247" t="s">
        <v>278</v>
      </c>
      <c r="D137" s="194">
        <v>0</v>
      </c>
      <c r="E137" s="194">
        <v>366.13</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1792947.5999999999</v>
      </c>
      <c r="E152" s="60">
        <f>E153+E164+E202+E221+E230+E262+E273</f>
        <v>2131655.41</v>
      </c>
      <c r="F152" s="45">
        <f t="shared" si="26"/>
        <v>118.89111594783921</v>
      </c>
    </row>
    <row r="153" spans="1:6" ht="12.75" customHeight="1" x14ac:dyDescent="0.2">
      <c r="A153" s="63">
        <v>31</v>
      </c>
      <c r="B153" s="64" t="s">
        <v>308</v>
      </c>
      <c r="C153" s="247" t="s">
        <v>3</v>
      </c>
      <c r="D153" s="60">
        <f t="shared" ref="D153:E153" si="30">D154+D159+D160</f>
        <v>1572182.71</v>
      </c>
      <c r="E153" s="60">
        <f t="shared" si="30"/>
        <v>1890640.81</v>
      </c>
      <c r="F153" s="45">
        <f t="shared" si="26"/>
        <v>120.25579456983088</v>
      </c>
    </row>
    <row r="154" spans="1:6" ht="12.75" customHeight="1" x14ac:dyDescent="0.2">
      <c r="A154" s="63">
        <v>311</v>
      </c>
      <c r="B154" s="64" t="s">
        <v>309</v>
      </c>
      <c r="C154" s="247" t="s">
        <v>310</v>
      </c>
      <c r="D154" s="60">
        <f t="shared" ref="D154:E154" si="31">SUM(D155:D158)</f>
        <v>1301321.97</v>
      </c>
      <c r="E154" s="60">
        <f t="shared" si="31"/>
        <v>1560319.31</v>
      </c>
      <c r="F154" s="45">
        <f t="shared" si="26"/>
        <v>119.90263331986935</v>
      </c>
    </row>
    <row r="155" spans="1:6" ht="12.75" customHeight="1" x14ac:dyDescent="0.2">
      <c r="A155" s="63">
        <v>3111</v>
      </c>
      <c r="B155" s="64" t="s">
        <v>311</v>
      </c>
      <c r="C155" s="247" t="s">
        <v>312</v>
      </c>
      <c r="D155" s="194">
        <v>1267616.71</v>
      </c>
      <c r="E155" s="194">
        <v>1515574.95</v>
      </c>
      <c r="F155" s="45">
        <f t="shared" si="26"/>
        <v>119.56097912278231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17421.23</v>
      </c>
      <c r="E157" s="194">
        <v>19594.54</v>
      </c>
      <c r="F157" s="45">
        <f t="shared" si="26"/>
        <v>112.47506634146957</v>
      </c>
    </row>
    <row r="158" spans="1:6" ht="12.75" customHeight="1" x14ac:dyDescent="0.2">
      <c r="A158" s="63">
        <v>3114</v>
      </c>
      <c r="B158" s="65" t="s">
        <v>317</v>
      </c>
      <c r="C158" s="247" t="s">
        <v>318</v>
      </c>
      <c r="D158" s="194">
        <v>16284.03</v>
      </c>
      <c r="E158" s="194">
        <v>25149.82</v>
      </c>
      <c r="F158" s="45">
        <f t="shared" si="26"/>
        <v>154.44469213087913</v>
      </c>
    </row>
    <row r="159" spans="1:6" ht="12.75" customHeight="1" x14ac:dyDescent="0.2">
      <c r="A159" s="63">
        <v>312</v>
      </c>
      <c r="B159" s="65" t="s">
        <v>319</v>
      </c>
      <c r="C159" s="247" t="s">
        <v>320</v>
      </c>
      <c r="D159" s="194">
        <v>63420.3</v>
      </c>
      <c r="E159" s="194">
        <v>74698.64</v>
      </c>
      <c r="F159" s="45">
        <f t="shared" si="26"/>
        <v>117.78348572933271</v>
      </c>
    </row>
    <row r="160" spans="1:6" ht="12.75" customHeight="1" x14ac:dyDescent="0.2">
      <c r="A160" s="63">
        <v>313</v>
      </c>
      <c r="B160" s="65" t="s">
        <v>321</v>
      </c>
      <c r="C160" s="247" t="s">
        <v>322</v>
      </c>
      <c r="D160" s="60">
        <f t="shared" ref="D160:E160" si="32">SUM(D161:D163)</f>
        <v>207440.44</v>
      </c>
      <c r="E160" s="60">
        <f t="shared" si="32"/>
        <v>255622.86</v>
      </c>
      <c r="F160" s="45">
        <f t="shared" si="26"/>
        <v>123.22711039371109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207440.44</v>
      </c>
      <c r="E162" s="194">
        <v>255622.86</v>
      </c>
      <c r="F162" s="45">
        <f t="shared" si="26"/>
        <v>123.22711039371109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219978.74</v>
      </c>
      <c r="E164" s="60">
        <f>E165+E170+E178+E188+E189+E194</f>
        <v>241014.60000000003</v>
      </c>
      <c r="F164" s="45">
        <f t="shared" si="26"/>
        <v>109.56267864794573</v>
      </c>
    </row>
    <row r="165" spans="1:6" ht="12.75" customHeight="1" x14ac:dyDescent="0.2">
      <c r="A165" s="63">
        <v>321</v>
      </c>
      <c r="B165" s="64" t="s">
        <v>331</v>
      </c>
      <c r="C165" s="247" t="s">
        <v>332</v>
      </c>
      <c r="D165" s="60">
        <f t="shared" ref="D165:E165" si="33">SUM(D166:D169)</f>
        <v>45615.610000000008</v>
      </c>
      <c r="E165" s="60">
        <f t="shared" si="33"/>
        <v>50604.21</v>
      </c>
      <c r="F165" s="45">
        <f t="shared" si="26"/>
        <v>110.93616856159545</v>
      </c>
    </row>
    <row r="166" spans="1:6" ht="12.75" customHeight="1" x14ac:dyDescent="0.2">
      <c r="A166" s="63">
        <v>3211</v>
      </c>
      <c r="B166" s="64" t="s">
        <v>333</v>
      </c>
      <c r="C166" s="247" t="s">
        <v>334</v>
      </c>
      <c r="D166" s="194">
        <v>8054.51</v>
      </c>
      <c r="E166" s="194">
        <v>6080.96</v>
      </c>
      <c r="F166" s="45">
        <f t="shared" si="26"/>
        <v>75.497578375344986</v>
      </c>
    </row>
    <row r="167" spans="1:6" ht="12.75" customHeight="1" x14ac:dyDescent="0.2">
      <c r="A167" s="63">
        <v>3212</v>
      </c>
      <c r="B167" s="64" t="s">
        <v>335</v>
      </c>
      <c r="C167" s="247" t="s">
        <v>336</v>
      </c>
      <c r="D167" s="194">
        <v>36385.660000000003</v>
      </c>
      <c r="E167" s="194">
        <v>44486.75</v>
      </c>
      <c r="F167" s="45">
        <f t="shared" si="26"/>
        <v>122.26451299770294</v>
      </c>
    </row>
    <row r="168" spans="1:6" ht="12.75" customHeight="1" x14ac:dyDescent="0.2">
      <c r="A168" s="63">
        <v>3213</v>
      </c>
      <c r="B168" s="64" t="s">
        <v>337</v>
      </c>
      <c r="C168" s="247" t="s">
        <v>338</v>
      </c>
      <c r="D168" s="194">
        <v>1175.44</v>
      </c>
      <c r="E168" s="194">
        <v>36.5</v>
      </c>
      <c r="F168" s="45">
        <f t="shared" si="26"/>
        <v>3.105220172871435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124012.48999999999</v>
      </c>
      <c r="E170" s="60">
        <f t="shared" si="34"/>
        <v>129339.11</v>
      </c>
      <c r="F170" s="45">
        <f t="shared" si="26"/>
        <v>104.29522864995293</v>
      </c>
    </row>
    <row r="171" spans="1:6" ht="12.75" customHeight="1" x14ac:dyDescent="0.2">
      <c r="A171" s="63">
        <v>3221</v>
      </c>
      <c r="B171" s="64" t="s">
        <v>343</v>
      </c>
      <c r="C171" s="247" t="s">
        <v>344</v>
      </c>
      <c r="D171" s="194">
        <v>10249.700000000001</v>
      </c>
      <c r="E171" s="194">
        <v>10415.25</v>
      </c>
      <c r="F171" s="45">
        <f t="shared" si="26"/>
        <v>101.61516922446509</v>
      </c>
    </row>
    <row r="172" spans="1:6" ht="12.75" customHeight="1" x14ac:dyDescent="0.2">
      <c r="A172" s="63">
        <v>3222</v>
      </c>
      <c r="B172" s="64" t="s">
        <v>345</v>
      </c>
      <c r="C172" s="247" t="s">
        <v>346</v>
      </c>
      <c r="D172" s="194">
        <v>80451.37</v>
      </c>
      <c r="E172" s="194">
        <v>79257.81</v>
      </c>
      <c r="F172" s="45">
        <f t="shared" si="26"/>
        <v>98.516420540756485</v>
      </c>
    </row>
    <row r="173" spans="1:6" ht="12.75" customHeight="1" x14ac:dyDescent="0.2">
      <c r="A173" s="63">
        <v>3223</v>
      </c>
      <c r="B173" s="65" t="s">
        <v>347</v>
      </c>
      <c r="C173" s="247" t="s">
        <v>348</v>
      </c>
      <c r="D173" s="194">
        <v>27422.38</v>
      </c>
      <c r="E173" s="194">
        <v>36570.160000000003</v>
      </c>
      <c r="F173" s="45">
        <f t="shared" si="26"/>
        <v>133.35881130667727</v>
      </c>
    </row>
    <row r="174" spans="1:6" ht="12.75" customHeight="1" x14ac:dyDescent="0.2">
      <c r="A174" s="63">
        <v>3224</v>
      </c>
      <c r="B174" s="65" t="s">
        <v>349</v>
      </c>
      <c r="C174" s="247" t="s">
        <v>350</v>
      </c>
      <c r="D174" s="194">
        <v>4178.1499999999996</v>
      </c>
      <c r="E174" s="194">
        <v>1447.58</v>
      </c>
      <c r="F174" s="45">
        <f t="shared" si="26"/>
        <v>34.646434426719964</v>
      </c>
    </row>
    <row r="175" spans="1:6" ht="12.75" customHeight="1" x14ac:dyDescent="0.2">
      <c r="A175" s="63">
        <v>3225</v>
      </c>
      <c r="B175" s="65" t="s">
        <v>351</v>
      </c>
      <c r="C175" s="247" t="s">
        <v>352</v>
      </c>
      <c r="D175" s="194">
        <v>1251.81</v>
      </c>
      <c r="E175" s="194">
        <v>1199.5</v>
      </c>
      <c r="F175" s="45">
        <f t="shared" si="26"/>
        <v>95.821250828799904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459.08</v>
      </c>
      <c r="E177" s="194">
        <v>448.81</v>
      </c>
      <c r="F177" s="45">
        <f t="shared" si="26"/>
        <v>97.762917138625085</v>
      </c>
    </row>
    <row r="178" spans="1:6" ht="12.75" customHeight="1" x14ac:dyDescent="0.2">
      <c r="A178" s="63">
        <v>323</v>
      </c>
      <c r="B178" s="65" t="s">
        <v>357</v>
      </c>
      <c r="C178" s="247" t="s">
        <v>358</v>
      </c>
      <c r="D178" s="60">
        <f t="shared" ref="D178:E178" si="35">SUM(D179:D187)</f>
        <v>34260.449999999997</v>
      </c>
      <c r="E178" s="60">
        <f t="shared" si="35"/>
        <v>47590.140000000007</v>
      </c>
      <c r="F178" s="45">
        <f t="shared" si="26"/>
        <v>138.90693204555109</v>
      </c>
    </row>
    <row r="179" spans="1:6" ht="12.75" customHeight="1" x14ac:dyDescent="0.2">
      <c r="A179" s="63">
        <v>3231</v>
      </c>
      <c r="B179" s="65" t="s">
        <v>359</v>
      </c>
      <c r="C179" s="247" t="s">
        <v>360</v>
      </c>
      <c r="D179" s="194">
        <v>4484.45</v>
      </c>
      <c r="E179" s="194">
        <v>4720.1000000000004</v>
      </c>
      <c r="F179" s="45">
        <f t="shared" si="26"/>
        <v>105.25482500641105</v>
      </c>
    </row>
    <row r="180" spans="1:6" ht="12.75" customHeight="1" x14ac:dyDescent="0.2">
      <c r="A180" s="63">
        <v>3232</v>
      </c>
      <c r="B180" s="65" t="s">
        <v>361</v>
      </c>
      <c r="C180" s="247" t="s">
        <v>362</v>
      </c>
      <c r="D180" s="194">
        <v>6192.24</v>
      </c>
      <c r="E180" s="194">
        <v>13939.88</v>
      </c>
      <c r="F180" s="45">
        <f t="shared" si="26"/>
        <v>225.11853545728201</v>
      </c>
    </row>
    <row r="181" spans="1:6" ht="12.75" customHeight="1" x14ac:dyDescent="0.2">
      <c r="A181" s="63">
        <v>3233</v>
      </c>
      <c r="B181" s="65" t="s">
        <v>363</v>
      </c>
      <c r="C181" s="247" t="s">
        <v>364</v>
      </c>
      <c r="D181" s="194">
        <v>937.44</v>
      </c>
      <c r="E181" s="194">
        <v>155.32</v>
      </c>
      <c r="F181" s="45">
        <f t="shared" si="26"/>
        <v>16.568527052398018</v>
      </c>
    </row>
    <row r="182" spans="1:6" ht="12.75" customHeight="1" x14ac:dyDescent="0.2">
      <c r="A182" s="63">
        <v>3234</v>
      </c>
      <c r="B182" s="65" t="s">
        <v>365</v>
      </c>
      <c r="C182" s="247" t="s">
        <v>366</v>
      </c>
      <c r="D182" s="194">
        <v>6852.51</v>
      </c>
      <c r="E182" s="194">
        <v>8542.4599999999991</v>
      </c>
      <c r="F182" s="45">
        <f t="shared" si="26"/>
        <v>124.66176627250451</v>
      </c>
    </row>
    <row r="183" spans="1:6" ht="12.75" customHeight="1" x14ac:dyDescent="0.2">
      <c r="A183" s="63">
        <v>3235</v>
      </c>
      <c r="B183" s="64" t="s">
        <v>367</v>
      </c>
      <c r="C183" s="247" t="s">
        <v>368</v>
      </c>
      <c r="D183" s="194">
        <v>1538.82</v>
      </c>
      <c r="E183" s="194">
        <v>1599.65</v>
      </c>
      <c r="F183" s="45">
        <f t="shared" si="26"/>
        <v>103.953028944256</v>
      </c>
    </row>
    <row r="184" spans="1:6" ht="12.75" customHeight="1" x14ac:dyDescent="0.2">
      <c r="A184" s="63">
        <v>3236</v>
      </c>
      <c r="B184" s="64" t="s">
        <v>369</v>
      </c>
      <c r="C184" s="247" t="s">
        <v>370</v>
      </c>
      <c r="D184" s="194">
        <v>3332.2</v>
      </c>
      <c r="E184" s="194">
        <v>5642.31</v>
      </c>
      <c r="F184" s="45">
        <f t="shared" si="26"/>
        <v>169.32687113618633</v>
      </c>
    </row>
    <row r="185" spans="1:6" ht="12.75" customHeight="1" x14ac:dyDescent="0.2">
      <c r="A185" s="63">
        <v>3237</v>
      </c>
      <c r="B185" s="64" t="s">
        <v>371</v>
      </c>
      <c r="C185" s="247" t="s">
        <v>372</v>
      </c>
      <c r="D185" s="194">
        <v>2043.27</v>
      </c>
      <c r="E185" s="194">
        <v>1844.98</v>
      </c>
      <c r="F185" s="45">
        <f t="shared" si="26"/>
        <v>90.295457771121775</v>
      </c>
    </row>
    <row r="186" spans="1:6" ht="12.75" customHeight="1" x14ac:dyDescent="0.2">
      <c r="A186" s="63">
        <v>3238</v>
      </c>
      <c r="B186" s="64" t="s">
        <v>373</v>
      </c>
      <c r="C186" s="247" t="s">
        <v>374</v>
      </c>
      <c r="D186" s="194">
        <v>5685.96</v>
      </c>
      <c r="E186" s="194">
        <v>6128.01</v>
      </c>
      <c r="F186" s="45">
        <f t="shared" si="26"/>
        <v>107.77441276407151</v>
      </c>
    </row>
    <row r="187" spans="1:6" ht="12.75" customHeight="1" x14ac:dyDescent="0.2">
      <c r="A187" s="63">
        <v>3239</v>
      </c>
      <c r="B187" s="64" t="s">
        <v>375</v>
      </c>
      <c r="C187" s="247" t="s">
        <v>376</v>
      </c>
      <c r="D187" s="194">
        <v>3193.56</v>
      </c>
      <c r="E187" s="194">
        <v>5017.43</v>
      </c>
      <c r="F187" s="45">
        <f t="shared" si="26"/>
        <v>157.11087313217854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16090.189999999999</v>
      </c>
      <c r="E194" s="60">
        <f t="shared" si="36"/>
        <v>13481.14</v>
      </c>
      <c r="F194" s="45">
        <f t="shared" si="26"/>
        <v>83.784840328175122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3547.48</v>
      </c>
      <c r="E196" s="194">
        <v>3138.88</v>
      </c>
      <c r="F196" s="45">
        <f t="shared" si="26"/>
        <v>88.481964662239108</v>
      </c>
    </row>
    <row r="197" spans="1:6" ht="12.75" customHeight="1" x14ac:dyDescent="0.2">
      <c r="A197" s="63">
        <v>3293</v>
      </c>
      <c r="B197" s="64" t="s">
        <v>395</v>
      </c>
      <c r="C197" s="247" t="s">
        <v>396</v>
      </c>
      <c r="D197" s="194">
        <v>700</v>
      </c>
      <c r="E197" s="194">
        <v>774.64</v>
      </c>
      <c r="F197" s="45">
        <f t="shared" si="26"/>
        <v>110.66285714285715</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3833.18</v>
      </c>
      <c r="E199" s="194">
        <v>5063.59</v>
      </c>
      <c r="F199" s="45">
        <f t="shared" si="26"/>
        <v>132.0989361313583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7821.44</v>
      </c>
      <c r="E201" s="194">
        <v>4284.03</v>
      </c>
      <c r="F201" s="45">
        <f t="shared" si="26"/>
        <v>54.772906267899515</v>
      </c>
    </row>
    <row r="202" spans="1:6" ht="12.75" customHeight="1" x14ac:dyDescent="0.2">
      <c r="A202" s="63">
        <v>34</v>
      </c>
      <c r="B202" s="183" t="s">
        <v>405</v>
      </c>
      <c r="C202" s="247" t="s">
        <v>406</v>
      </c>
      <c r="D202" s="60">
        <f t="shared" ref="D202:E202" si="37">D203+D208+D216</f>
        <v>786.15</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786.15</v>
      </c>
      <c r="E216" s="60">
        <f t="shared" si="40"/>
        <v>0</v>
      </c>
      <c r="F216" s="45">
        <f t="shared" si="26"/>
        <v>0</v>
      </c>
    </row>
    <row r="217" spans="1:6" ht="12.75" customHeight="1" x14ac:dyDescent="0.2">
      <c r="A217" s="63">
        <v>3431</v>
      </c>
      <c r="B217" s="182" t="s">
        <v>435</v>
      </c>
      <c r="C217" s="247" t="s">
        <v>436</v>
      </c>
      <c r="D217" s="194">
        <v>786.15</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1792947.5999999999</v>
      </c>
      <c r="E299" s="60">
        <f>E152-E297+E298</f>
        <v>2131655.41</v>
      </c>
      <c r="F299" s="45">
        <f t="shared" si="68"/>
        <v>118.89111594783921</v>
      </c>
    </row>
    <row r="300" spans="1:6" ht="12.75" customHeight="1" x14ac:dyDescent="0.2">
      <c r="A300" s="63" t="s">
        <v>581</v>
      </c>
      <c r="B300" s="64" t="s">
        <v>592</v>
      </c>
      <c r="C300" s="247" t="s">
        <v>593</v>
      </c>
      <c r="D300" s="60">
        <f>IF(D6&gt;=D299,D6-D299,0)</f>
        <v>32042.190000000177</v>
      </c>
      <c r="E300" s="60">
        <f>IF(E6&gt;=E299,E6-E299,0)</f>
        <v>0</v>
      </c>
      <c r="F300" s="45">
        <f t="shared" si="68"/>
        <v>0</v>
      </c>
    </row>
    <row r="301" spans="1:6" ht="12.75" customHeight="1" x14ac:dyDescent="0.2">
      <c r="A301" s="63" t="s">
        <v>581</v>
      </c>
      <c r="B301" s="64" t="s">
        <v>594</v>
      </c>
      <c r="C301" s="247" t="s">
        <v>595</v>
      </c>
      <c r="D301" s="60">
        <f>IF(D299&gt;=D6,D299-D6,0)</f>
        <v>0</v>
      </c>
      <c r="E301" s="60">
        <f>IF(E299&gt;=E6,E299-E6,0)</f>
        <v>150870.31000000006</v>
      </c>
      <c r="F301" s="45" t="str">
        <f t="shared" si="68"/>
        <v>-</v>
      </c>
    </row>
    <row r="302" spans="1:6" ht="12.75" customHeight="1" x14ac:dyDescent="0.2">
      <c r="A302" s="63">
        <v>92211</v>
      </c>
      <c r="B302" s="64" t="s">
        <v>596</v>
      </c>
      <c r="C302" s="247" t="s">
        <v>597</v>
      </c>
      <c r="D302" s="194">
        <v>20066.12</v>
      </c>
      <c r="E302" s="194">
        <v>8264.58</v>
      </c>
      <c r="F302" s="45">
        <f t="shared" si="68"/>
        <v>41.186736648639602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1064.8399999999999</v>
      </c>
      <c r="E304" s="194">
        <v>156373.74</v>
      </c>
      <c r="F304" s="45" t="str">
        <f t="shared" si="68"/>
        <v>&gt;&gt;100</v>
      </c>
    </row>
    <row r="305" spans="1:6" ht="12" x14ac:dyDescent="0.2">
      <c r="A305" s="63">
        <v>9661</v>
      </c>
      <c r="B305" s="220" t="s">
        <v>602</v>
      </c>
      <c r="C305" s="247" t="s">
        <v>603</v>
      </c>
      <c r="D305" s="194">
        <v>1064.8</v>
      </c>
      <c r="E305" s="194">
        <v>7458.68</v>
      </c>
      <c r="F305" s="45">
        <f t="shared" si="68"/>
        <v>700.47708489857257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26917.27</v>
      </c>
      <c r="E360" s="60">
        <f t="shared" si="86"/>
        <v>28740.719999999998</v>
      </c>
      <c r="F360" s="45">
        <f t="shared" si="72"/>
        <v>106.77427540014273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26917.27</v>
      </c>
      <c r="E373" s="60">
        <f t="shared" si="90"/>
        <v>28740.719999999998</v>
      </c>
      <c r="F373" s="45">
        <f t="shared" si="72"/>
        <v>106.77427540014273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5101.93</v>
      </c>
      <c r="E379" s="60">
        <f t="shared" si="92"/>
        <v>4574.12</v>
      </c>
      <c r="F379" s="45">
        <f t="shared" si="72"/>
        <v>89.654699300068785</v>
      </c>
    </row>
    <row r="380" spans="1:6" ht="12.75" customHeight="1" x14ac:dyDescent="0.2">
      <c r="A380" s="63">
        <v>4221</v>
      </c>
      <c r="B380" s="64" t="s">
        <v>647</v>
      </c>
      <c r="C380" s="247" t="s">
        <v>739</v>
      </c>
      <c r="D380" s="194">
        <v>5101.93</v>
      </c>
      <c r="E380" s="194">
        <v>4574.12</v>
      </c>
      <c r="F380" s="45">
        <f t="shared" si="72"/>
        <v>89.654699300068785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21815.34</v>
      </c>
      <c r="E393" s="60">
        <f t="shared" si="94"/>
        <v>24166.6</v>
      </c>
      <c r="F393" s="45">
        <f t="shared" si="72"/>
        <v>110.77801216941839</v>
      </c>
    </row>
    <row r="394" spans="1:6" ht="12.75" customHeight="1" x14ac:dyDescent="0.2">
      <c r="A394" s="63">
        <v>4241</v>
      </c>
      <c r="B394" s="64" t="s">
        <v>756</v>
      </c>
      <c r="C394" s="247" t="s">
        <v>757</v>
      </c>
      <c r="D394" s="194">
        <v>21815.34</v>
      </c>
      <c r="E394" s="194">
        <v>24166.6</v>
      </c>
      <c r="F394" s="45">
        <f t="shared" si="72"/>
        <v>110.77801216941839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26917.27</v>
      </c>
      <c r="E418" s="60">
        <f t="shared" si="102"/>
        <v>28740.719999999998</v>
      </c>
      <c r="F418" s="45">
        <f t="shared" si="72"/>
        <v>106.77427540014273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1824989.79</v>
      </c>
      <c r="E422" s="60">
        <f>E6+E308</f>
        <v>1980785.1</v>
      </c>
      <c r="F422" s="45">
        <f t="shared" si="72"/>
        <v>108.53677707424325</v>
      </c>
    </row>
    <row r="423" spans="1:6" ht="12.75" customHeight="1" x14ac:dyDescent="0.2">
      <c r="A423" s="63" t="s">
        <v>581</v>
      </c>
      <c r="B423" s="64" t="s">
        <v>804</v>
      </c>
      <c r="C423" s="247" t="s">
        <v>805</v>
      </c>
      <c r="D423" s="60">
        <f t="shared" ref="D423:E423" si="103">D299+D360</f>
        <v>1819864.8699999999</v>
      </c>
      <c r="E423" s="60">
        <f t="shared" si="103"/>
        <v>2160396.1300000004</v>
      </c>
      <c r="F423" s="45">
        <f t="shared" si="72"/>
        <v>118.7118980982363</v>
      </c>
    </row>
    <row r="424" spans="1:6" ht="12.75" customHeight="1" x14ac:dyDescent="0.2">
      <c r="A424" s="63" t="s">
        <v>581</v>
      </c>
      <c r="B424" s="64" t="s">
        <v>806</v>
      </c>
      <c r="C424" s="247" t="s">
        <v>807</v>
      </c>
      <c r="D424" s="60">
        <f t="shared" ref="D424:E424" si="104">IF(D422&gt;=D423,D422-D423,0)</f>
        <v>5124.9200000001583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179611.03000000026</v>
      </c>
      <c r="F425" s="45" t="str">
        <f t="shared" si="72"/>
        <v>-</v>
      </c>
    </row>
    <row r="426" spans="1:6" ht="12.75" customHeight="1" x14ac:dyDescent="0.2">
      <c r="A426" s="251" t="s">
        <v>810</v>
      </c>
      <c r="B426" s="183" t="s">
        <v>811</v>
      </c>
      <c r="C426" s="252" t="s">
        <v>812</v>
      </c>
      <c r="D426" s="60">
        <f t="shared" ref="D426:E426" si="106">IF(D302-D303+D419-D420&gt;=0,D302-D303+D419-D420,0)</f>
        <v>20066.12</v>
      </c>
      <c r="E426" s="60">
        <f t="shared" si="106"/>
        <v>8264.58</v>
      </c>
      <c r="F426" s="45">
        <f t="shared" si="72"/>
        <v>41.186736648639602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1064.8399999999999</v>
      </c>
      <c r="E428" s="81">
        <f t="shared" si="108"/>
        <v>156373.74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1824989.79</v>
      </c>
      <c r="E643" s="60">
        <f>E422+E430</f>
        <v>1980785.1</v>
      </c>
      <c r="F643" s="45">
        <f t="shared" si="109"/>
        <v>108.53677707424325</v>
      </c>
    </row>
    <row r="644" spans="1:6" ht="12.75" customHeight="1" x14ac:dyDescent="0.2">
      <c r="A644" s="63" t="s">
        <v>581</v>
      </c>
      <c r="B644" s="64" t="s">
        <v>1237</v>
      </c>
      <c r="C644" s="247" t="s">
        <v>1238</v>
      </c>
      <c r="D644" s="60">
        <f>D423+D535</f>
        <v>1819864.8699999999</v>
      </c>
      <c r="E644" s="60">
        <f>E423+E535</f>
        <v>2160396.1300000004</v>
      </c>
      <c r="F644" s="45">
        <f t="shared" si="109"/>
        <v>118.7118980982363</v>
      </c>
    </row>
    <row r="645" spans="1:6" ht="12.75" customHeight="1" x14ac:dyDescent="0.2">
      <c r="A645" s="63" t="s">
        <v>581</v>
      </c>
      <c r="B645" s="64" t="s">
        <v>1239</v>
      </c>
      <c r="C645" s="247" t="s">
        <v>1240</v>
      </c>
      <c r="D645" s="60">
        <f t="shared" ref="D645:E645" si="163">IF(D643&gt;=D644,D643-D644,0)</f>
        <v>5124.9200000001583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179611.03000000026</v>
      </c>
      <c r="F646" s="45" t="str">
        <f t="shared" si="109"/>
        <v>-</v>
      </c>
    </row>
    <row r="647" spans="1:6" ht="24" x14ac:dyDescent="0.2">
      <c r="A647" s="251" t="s">
        <v>1243</v>
      </c>
      <c r="B647" s="64" t="s">
        <v>1244</v>
      </c>
      <c r="C647" s="252" t="s">
        <v>1243</v>
      </c>
      <c r="D647" s="60">
        <f>IF(D426-D427+D641-D642&gt;=0,D426-D427+D641-D642,0)</f>
        <v>20066.12</v>
      </c>
      <c r="E647" s="60">
        <f>IF(E426-E427+E641-E642&gt;=0,E426-E427+E641-E642,0)</f>
        <v>8264.58</v>
      </c>
      <c r="F647" s="45">
        <f t="shared" si="109"/>
        <v>41.186736648639602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25191.040000000157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171346.45000000027</v>
      </c>
      <c r="F650" s="45" t="str">
        <f t="shared" si="109"/>
        <v>-</v>
      </c>
    </row>
    <row r="651" spans="1:6" ht="24" x14ac:dyDescent="0.2">
      <c r="A651" s="249" t="s">
        <v>1251</v>
      </c>
      <c r="B651" s="184" t="s">
        <v>1252</v>
      </c>
      <c r="C651" s="250" t="s">
        <v>1251</v>
      </c>
      <c r="D651" s="196">
        <v>141582.39999999999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71330.78</v>
      </c>
      <c r="E653" s="194">
        <v>1765.11</v>
      </c>
      <c r="F653" s="45">
        <f t="shared" ref="F653:F740" si="167">IF(D653&lt;&gt;0,IF(E653/D653&gt;=100,"&gt;&gt;100",E653/D653*100),"-")</f>
        <v>2.4745418457501795</v>
      </c>
    </row>
    <row r="654" spans="1:6" ht="12.75" customHeight="1" x14ac:dyDescent="0.2">
      <c r="A654" s="63" t="s">
        <v>1256</v>
      </c>
      <c r="B654" s="64" t="s">
        <v>1257</v>
      </c>
      <c r="C654" s="247" t="s">
        <v>1256</v>
      </c>
      <c r="D654" s="194">
        <v>252841.98</v>
      </c>
      <c r="E654" s="194">
        <v>4433.8599999999997</v>
      </c>
      <c r="F654" s="45">
        <f t="shared" si="167"/>
        <v>1.7536091119045971</v>
      </c>
    </row>
    <row r="655" spans="1:6" ht="12.75" customHeight="1" x14ac:dyDescent="0.2">
      <c r="A655" s="63" t="s">
        <v>1258</v>
      </c>
      <c r="B655" s="64" t="s">
        <v>1259</v>
      </c>
      <c r="C655" s="247" t="s">
        <v>1258</v>
      </c>
      <c r="D655" s="194">
        <v>322407.65000000002</v>
      </c>
      <c r="E655" s="194">
        <v>6198.97</v>
      </c>
      <c r="F655" s="45">
        <f t="shared" si="167"/>
        <v>1.9227118215091981</v>
      </c>
    </row>
    <row r="656" spans="1:6" ht="24" x14ac:dyDescent="0.2">
      <c r="A656" s="63">
        <v>11</v>
      </c>
      <c r="B656" s="64" t="s">
        <v>1260</v>
      </c>
      <c r="C656" s="247" t="s">
        <v>1261</v>
      </c>
      <c r="D656" s="60">
        <f t="shared" ref="D656:E656" si="168">+D653+D654-D655</f>
        <v>1765.109999999986</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74</v>
      </c>
      <c r="E658" s="253">
        <v>77</v>
      </c>
      <c r="F658" s="45">
        <f t="shared" si="167"/>
        <v>104.05405405405406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71</v>
      </c>
      <c r="E660" s="253">
        <v>64</v>
      </c>
      <c r="F660" s="45">
        <f t="shared" si="167"/>
        <v>90.140845070422543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1663780.11</v>
      </c>
      <c r="E683" s="192">
        <v>1832144.66</v>
      </c>
      <c r="F683" s="71">
        <f t="shared" si="167"/>
        <v>110.11939913141526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21815.34</v>
      </c>
      <c r="E686" s="194">
        <v>24075.81</v>
      </c>
      <c r="F686" s="45">
        <f t="shared" si="167"/>
        <v>110.36183712928609</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2850.05</v>
      </c>
      <c r="E733" s="192">
        <v>1765.76</v>
      </c>
      <c r="F733" s="71">
        <f t="shared" si="167"/>
        <v>61.955404291152782</v>
      </c>
    </row>
    <row r="734" spans="1:6" ht="12.75" customHeight="1" x14ac:dyDescent="0.2">
      <c r="A734" s="70">
        <v>32121</v>
      </c>
      <c r="B734" s="65" t="s">
        <v>1397</v>
      </c>
      <c r="C734" s="278" t="s">
        <v>1398</v>
      </c>
      <c r="D734" s="192">
        <v>36385.660000000003</v>
      </c>
      <c r="E734" s="192">
        <v>44486.75</v>
      </c>
      <c r="F734" s="71">
        <f t="shared" si="167"/>
        <v>122.26451299770294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2656.7</v>
      </c>
      <c r="E736" s="194">
        <v>2756.31</v>
      </c>
      <c r="F736" s="45">
        <f t="shared" si="167"/>
        <v>103.74938833891672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1" sqref="E2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3273264.7800000003</v>
      </c>
      <c r="E6" s="180">
        <f t="shared" si="0"/>
        <v>3230161.4400000004</v>
      </c>
      <c r="F6" s="181">
        <f t="shared" ref="F6:F298" si="1">IF(D6&gt;0,IF(E6/D6&gt;=100,"&gt;&gt;100",E6/D6*100),"-")</f>
        <v>98.683169774001598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3089003.41</v>
      </c>
      <c r="E7" s="79">
        <f t="shared" si="2"/>
        <v>3057438.9300000006</v>
      </c>
      <c r="F7" s="71">
        <f t="shared" si="1"/>
        <v>98.978166229994557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32769.67</v>
      </c>
      <c r="E8" s="79">
        <f>E9+E10-E11</f>
        <v>32769.67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32769.67</v>
      </c>
      <c r="E9" s="192">
        <v>32769.67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3056233.74</v>
      </c>
      <c r="E12" s="79">
        <f t="shared" si="3"/>
        <v>3024669.2600000007</v>
      </c>
      <c r="F12" s="71">
        <f t="shared" si="1"/>
        <v>98.967209883626268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2841096.68</v>
      </c>
      <c r="E13" s="79">
        <f t="shared" si="4"/>
        <v>2789382.8100000005</v>
      </c>
      <c r="F13" s="71">
        <f t="shared" si="1"/>
        <v>98.179791966811919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55714.93</v>
      </c>
      <c r="E14" s="192">
        <v>55714.93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4142063.81</v>
      </c>
      <c r="E15" s="192">
        <v>4142063.81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1356682.06</v>
      </c>
      <c r="E18" s="192">
        <v>1408395.93</v>
      </c>
      <c r="F18" s="71">
        <f t="shared" si="1"/>
        <v>103.81178991929767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38100.040000000037</v>
      </c>
      <c r="E19" s="79">
        <f t="shared" si="5"/>
        <v>34082.830000000045</v>
      </c>
      <c r="F19" s="71">
        <f t="shared" si="1"/>
        <v>89.456152801939353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164910.96</v>
      </c>
      <c r="E20" s="192">
        <v>178172.62</v>
      </c>
      <c r="F20" s="71">
        <f t="shared" si="1"/>
        <v>108.04170929573147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1888.73</v>
      </c>
      <c r="E21" s="192">
        <v>1888.73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8059.38</v>
      </c>
      <c r="E22" s="192">
        <v>8059.38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2865.7</v>
      </c>
      <c r="E24" s="192">
        <v>2865.7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238.73</v>
      </c>
      <c r="E25" s="192">
        <v>238.73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42637.07</v>
      </c>
      <c r="E26" s="192">
        <v>42637.07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182500.53</v>
      </c>
      <c r="E28" s="192">
        <v>199779.4</v>
      </c>
      <c r="F28" s="71">
        <f t="shared" si="1"/>
        <v>109.46784647693899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11860.71</v>
      </c>
      <c r="E30" s="192">
        <v>11860.71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11860.71</v>
      </c>
      <c r="E34" s="192">
        <v>11860.71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176756.15</v>
      </c>
      <c r="E35" s="79">
        <f t="shared" si="7"/>
        <v>200922.75</v>
      </c>
      <c r="F35" s="71">
        <f t="shared" si="1"/>
        <v>113.6722824071468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176756.15</v>
      </c>
      <c r="E36" s="192">
        <v>200922.75</v>
      </c>
      <c r="F36" s="71">
        <f t="shared" si="1"/>
        <v>113.6722824071468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280.87</v>
      </c>
      <c r="E45" s="79">
        <f t="shared" si="9"/>
        <v>280.87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280.87</v>
      </c>
      <c r="E47" s="192">
        <v>280.87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74521.84</v>
      </c>
      <c r="E54" s="192">
        <v>75721.34</v>
      </c>
      <c r="F54" s="71">
        <f t="shared" si="1"/>
        <v>101.60959525422346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74521.84</v>
      </c>
      <c r="E55" s="192">
        <v>75721.34</v>
      </c>
      <c r="F55" s="71">
        <f t="shared" si="1"/>
        <v>101.60959525422346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184261.37</v>
      </c>
      <c r="E69" s="79">
        <f>E70+E82+E88+E119+E135+E147+E165+E171</f>
        <v>172722.51</v>
      </c>
      <c r="F69" s="71">
        <f t="shared" si="1"/>
        <v>93.737775856111355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1765.11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1765.11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1765.11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6811.43</v>
      </c>
      <c r="E82" s="79">
        <f>SUM(E83:E85)-E86+E87</f>
        <v>5225.67</v>
      </c>
      <c r="F82" s="71">
        <f t="shared" si="1"/>
        <v>76.719132399510826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6811.43</v>
      </c>
      <c r="E87" s="192">
        <v>5225.67</v>
      </c>
      <c r="F87" s="71">
        <f t="shared" si="1"/>
        <v>76.719132399510826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34102.43</v>
      </c>
      <c r="E147" s="79">
        <f t="shared" si="24"/>
        <v>167496.84</v>
      </c>
      <c r="F147" s="71">
        <f t="shared" si="1"/>
        <v>491.15807876447508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157527.97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157527.97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7861.01</v>
      </c>
      <c r="E160" s="192">
        <v>7861.01</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2108.5300000000002</v>
      </c>
      <c r="E161" s="192">
        <v>8502.36</v>
      </c>
      <c r="F161" s="71">
        <f t="shared" si="1"/>
        <v>403.2363779505153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33033.519999999997</v>
      </c>
      <c r="E162" s="192">
        <v>2506.13</v>
      </c>
      <c r="F162" s="71">
        <f t="shared" si="1"/>
        <v>7.5866271593218055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8900.6299999999992</v>
      </c>
      <c r="E164" s="192">
        <v>8900.6299999999992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141582.39999999999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141582.39999999999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3273264.78</v>
      </c>
      <c r="E176" s="79">
        <f>E177+E251</f>
        <v>3230161.4400000004</v>
      </c>
      <c r="F176" s="71">
        <f t="shared" si="1"/>
        <v>98.683169774001627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158005.5</v>
      </c>
      <c r="E177" s="79">
        <f>E178+E197+E203+E219+E247+E248</f>
        <v>187695.28000000003</v>
      </c>
      <c r="F177" s="71">
        <f t="shared" si="1"/>
        <v>118.79034590568051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158005.5</v>
      </c>
      <c r="E178" s="79">
        <f>SUM(E179:E181)+E185+E186+SUM(E194:E196)</f>
        <v>180539.25000000003</v>
      </c>
      <c r="F178" s="71">
        <f t="shared" si="1"/>
        <v>114.26137064849011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139952.07</v>
      </c>
      <c r="E179" s="192">
        <v>151276.26</v>
      </c>
      <c r="F179" s="71">
        <f t="shared" si="1"/>
        <v>108.0914773179132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11745.81</v>
      </c>
      <c r="E180" s="192">
        <v>25532.76</v>
      </c>
      <c r="F180" s="71">
        <f t="shared" si="1"/>
        <v>217.37760103390059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138.25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138.25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6169.37</v>
      </c>
      <c r="E196" s="192">
        <v>3730.23</v>
      </c>
      <c r="F196" s="71">
        <f t="shared" si="1"/>
        <v>60.463710232973547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1981.99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1981.99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5174.04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3115259.28</v>
      </c>
      <c r="E251" s="79">
        <f>+E252+E255-E264+E274+E291</f>
        <v>3042466.16</v>
      </c>
      <c r="F251" s="71">
        <f t="shared" si="1"/>
        <v>97.663336709488931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3089003.4</v>
      </c>
      <c r="E252" s="79">
        <f>E253-E254</f>
        <v>3057438.87</v>
      </c>
      <c r="F252" s="71">
        <f t="shared" si="1"/>
        <v>98.978164608041553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3089003.4</v>
      </c>
      <c r="E253" s="192">
        <v>3057438.87</v>
      </c>
      <c r="F253" s="71">
        <f t="shared" si="1"/>
        <v>98.978164608041553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25191.040000000001</v>
      </c>
      <c r="E255" s="79">
        <f>E256-E260</f>
        <v>-171346.45</v>
      </c>
      <c r="F255" s="71">
        <f t="shared" si="1"/>
        <v>-680.18807480755061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25191.040000000001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25191.040000000001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171346.45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171346.45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1064.8399999999999</v>
      </c>
      <c r="E274" s="79">
        <f>SUM(E275:E277)+SUM(E286:E290)</f>
        <v>156373.74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1064.8399999999999</v>
      </c>
      <c r="E277" s="79">
        <f>SUM(E278:E285)</f>
        <v>148915.01999999999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1064.8399999999999</v>
      </c>
      <c r="E283" s="192">
        <v>148915.01999999999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0.04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7458.68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2370.5</v>
      </c>
      <c r="E297" s="79">
        <f t="shared" si="42"/>
        <v>2370.5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2370.5</v>
      </c>
      <c r="E298" s="193">
        <v>2370.5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43003.06</v>
      </c>
      <c r="E302" s="192">
        <v>25157.35</v>
      </c>
      <c r="F302" s="71">
        <f t="shared" si="43"/>
        <v>58.501302000369272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151240.12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6811.43</v>
      </c>
      <c r="E308" s="192">
        <v>5225.67</v>
      </c>
      <c r="F308" s="71">
        <f t="shared" si="43"/>
        <v>76.719132399510826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2506.13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158005.5</v>
      </c>
      <c r="E337" s="192">
        <v>180539.25</v>
      </c>
      <c r="F337" s="71">
        <f t="shared" si="43"/>
        <v>114.26137064849009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1981.99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3730.23</v>
      </c>
      <c r="E344" s="192">
        <v>3730.23</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3752.14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1421.9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2370.5</v>
      </c>
      <c r="E387" s="192">
        <v>2370.5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1819864.87</v>
      </c>
      <c r="E114" s="60">
        <f t="shared" si="22"/>
        <v>2160396.13</v>
      </c>
      <c r="F114" s="45">
        <f t="shared" si="1"/>
        <v>118.71189809823626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1819864.87</v>
      </c>
      <c r="E115" s="60">
        <f t="shared" si="23"/>
        <v>2160396.13</v>
      </c>
      <c r="F115" s="45">
        <f t="shared" si="1"/>
        <v>118.71189809823626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1819864.87</v>
      </c>
      <c r="E117" s="194">
        <v>2160396.13</v>
      </c>
      <c r="F117" s="45">
        <f t="shared" si="1"/>
        <v>118.71189809823626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1819864.87</v>
      </c>
      <c r="E141" s="81">
        <f t="shared" si="28"/>
        <v>2160396.13</v>
      </c>
      <c r="F141" s="61">
        <f t="shared" si="1"/>
        <v>118.71189809823626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68992.740000000005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68992.740000000005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68992.740000000005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68992.740000000005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158005.5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2052397.57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1998117.4400000002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1760658.1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237459.34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28740.720000000001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25539.41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2022707.7899999998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1973144.5499999998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1749333.91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223672.39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138.25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26758.73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22804.51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187695.28000000049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187695.28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180539.25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1981.99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5174.04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0"/>
      <c r="D2" s="5"/>
      <c r="E2" s="5"/>
      <c r="F2" s="5"/>
      <c r="G2" s="5"/>
      <c r="H2" s="5"/>
      <c r="I2" s="5"/>
      <c r="J2" s="5"/>
      <c r="K2" s="5"/>
      <c r="L2" s="5"/>
      <c r="M2" s="5"/>
      <c r="N2" s="5"/>
      <c r="O2" s="5"/>
      <c r="P2" s="5"/>
    </row>
    <row r="3" spans="1:16" ht="18.75" customHeight="1" x14ac:dyDescent="0.2">
      <c r="A3" s="222" t="s">
        <v>2021</v>
      </c>
      <c r="B3" s="401" t="s">
        <v>2022</v>
      </c>
      <c r="C3" s="390"/>
      <c r="D3" s="5"/>
      <c r="E3" s="5"/>
      <c r="F3" s="5"/>
      <c r="G3" s="5"/>
      <c r="H3" s="5"/>
      <c r="I3" s="5"/>
      <c r="J3" s="5"/>
      <c r="K3" s="5"/>
      <c r="L3" s="5"/>
      <c r="M3" s="5"/>
      <c r="N3" s="5"/>
      <c r="O3" s="5"/>
      <c r="P3" s="5"/>
    </row>
    <row r="4" spans="1:16" ht="37.5" hidden="1" customHeight="1" x14ac:dyDescent="0.2">
      <c r="A4" s="223" t="s">
        <v>2023</v>
      </c>
      <c r="B4" s="389" t="s">
        <v>2024</v>
      </c>
      <c r="C4" s="390"/>
      <c r="D4" s="5"/>
      <c r="E4" s="5"/>
      <c r="F4" s="5"/>
      <c r="G4" s="5"/>
      <c r="H4" s="5"/>
      <c r="I4" s="5"/>
      <c r="J4" s="5"/>
      <c r="K4" s="5"/>
      <c r="L4" s="5"/>
      <c r="M4" s="5"/>
      <c r="N4" s="5"/>
      <c r="O4" s="5"/>
      <c r="P4" s="5"/>
    </row>
    <row r="5" spans="1:16" ht="48" hidden="1" customHeight="1" x14ac:dyDescent="0.2">
      <c r="A5" s="223" t="s">
        <v>2023</v>
      </c>
      <c r="B5" s="389" t="s">
        <v>2025</v>
      </c>
      <c r="C5" s="390"/>
      <c r="D5" s="5"/>
      <c r="E5" s="5"/>
      <c r="F5" s="5"/>
      <c r="G5" s="5"/>
      <c r="H5" s="5"/>
      <c r="I5" s="5"/>
      <c r="J5" s="5"/>
      <c r="K5" s="5"/>
      <c r="L5" s="5"/>
      <c r="M5" s="5"/>
      <c r="N5" s="5"/>
      <c r="O5" s="5"/>
      <c r="P5" s="5"/>
    </row>
    <row r="6" spans="1:16" ht="59.25" hidden="1" customHeight="1" x14ac:dyDescent="0.2">
      <c r="A6" s="223" t="s">
        <v>2023</v>
      </c>
      <c r="B6" s="389" t="s">
        <v>2026</v>
      </c>
      <c r="C6" s="390"/>
      <c r="D6" s="5"/>
      <c r="E6" s="5"/>
      <c r="F6" s="5"/>
      <c r="G6" s="5"/>
      <c r="H6" s="5"/>
      <c r="I6" s="5"/>
      <c r="J6" s="5"/>
      <c r="K6" s="5"/>
      <c r="L6" s="5"/>
      <c r="M6" s="5"/>
      <c r="N6" s="5"/>
      <c r="O6" s="5"/>
      <c r="P6" s="5"/>
    </row>
    <row r="7" spans="1:16" ht="48" hidden="1" customHeight="1" x14ac:dyDescent="0.2">
      <c r="A7" s="223" t="s">
        <v>2027</v>
      </c>
      <c r="B7" s="389" t="s">
        <v>2028</v>
      </c>
      <c r="C7" s="390"/>
      <c r="D7" s="5"/>
      <c r="E7" s="5"/>
      <c r="F7" s="5"/>
      <c r="G7" s="5"/>
      <c r="H7" s="5"/>
      <c r="I7" s="5"/>
      <c r="J7" s="5"/>
      <c r="K7" s="5"/>
      <c r="L7" s="5"/>
      <c r="M7" s="5"/>
      <c r="N7" s="5"/>
      <c r="O7" s="5"/>
      <c r="P7" s="5"/>
    </row>
    <row r="8" spans="1:16" ht="41.25" hidden="1" customHeight="1" x14ac:dyDescent="0.2">
      <c r="A8" s="223" t="s">
        <v>2029</v>
      </c>
      <c r="B8" s="389" t="s">
        <v>2030</v>
      </c>
      <c r="C8" s="390"/>
      <c r="D8" s="5"/>
      <c r="E8" s="5"/>
      <c r="F8" s="5"/>
      <c r="G8" s="5"/>
      <c r="H8" s="5"/>
      <c r="I8" s="5"/>
      <c r="J8" s="5"/>
      <c r="K8" s="5"/>
      <c r="L8" s="5"/>
      <c r="M8" s="5"/>
      <c r="N8" s="5"/>
      <c r="O8" s="5"/>
      <c r="P8" s="5"/>
    </row>
    <row r="9" spans="1:16" ht="59.25" hidden="1" customHeight="1" x14ac:dyDescent="0.2">
      <c r="A9" s="223" t="s">
        <v>2031</v>
      </c>
      <c r="B9" s="389" t="s">
        <v>2032</v>
      </c>
      <c r="C9" s="390"/>
      <c r="D9" s="5"/>
      <c r="E9" s="5"/>
      <c r="F9" s="5"/>
      <c r="G9" s="5"/>
      <c r="H9" s="5"/>
      <c r="I9" s="5"/>
      <c r="J9" s="5"/>
      <c r="K9" s="5"/>
      <c r="L9" s="5"/>
      <c r="M9" s="5"/>
      <c r="N9" s="5"/>
      <c r="O9" s="5"/>
      <c r="P9" s="5"/>
    </row>
    <row r="10" spans="1:16" ht="61.5" hidden="1" customHeight="1" x14ac:dyDescent="0.2">
      <c r="A10" s="223" t="s">
        <v>2031</v>
      </c>
      <c r="B10" s="389" t="s">
        <v>2033</v>
      </c>
      <c r="C10" s="390"/>
      <c r="D10" s="5"/>
      <c r="E10" s="5"/>
      <c r="F10" s="5"/>
      <c r="G10" s="5"/>
      <c r="H10" s="5"/>
      <c r="I10" s="5"/>
      <c r="J10" s="5"/>
      <c r="K10" s="5"/>
      <c r="L10" s="5"/>
      <c r="M10" s="5"/>
      <c r="N10" s="5"/>
      <c r="O10" s="5"/>
      <c r="P10" s="5"/>
    </row>
    <row r="11" spans="1:16" ht="43.5" hidden="1" customHeight="1" x14ac:dyDescent="0.2">
      <c r="A11" s="223" t="s">
        <v>2031</v>
      </c>
      <c r="B11" s="389" t="s">
        <v>2034</v>
      </c>
      <c r="C11" s="390"/>
      <c r="D11" s="5"/>
      <c r="E11" s="5"/>
      <c r="F11" s="5"/>
      <c r="G11" s="5"/>
      <c r="H11" s="5"/>
      <c r="I11" s="5"/>
      <c r="J11" s="5"/>
      <c r="K11" s="5"/>
      <c r="L11" s="5"/>
      <c r="M11" s="5"/>
      <c r="N11" s="5"/>
      <c r="O11" s="5"/>
      <c r="P11" s="5"/>
    </row>
    <row r="12" spans="1:16" ht="27.75" hidden="1" customHeight="1" x14ac:dyDescent="0.2">
      <c r="A12" s="223" t="s">
        <v>2035</v>
      </c>
      <c r="B12" s="389" t="s">
        <v>2036</v>
      </c>
      <c r="C12" s="390"/>
      <c r="D12" s="5"/>
      <c r="E12" s="5"/>
      <c r="F12" s="5"/>
      <c r="G12" s="5"/>
      <c r="H12" s="5"/>
      <c r="I12" s="5"/>
      <c r="J12" s="5"/>
      <c r="K12" s="5"/>
      <c r="L12" s="5"/>
      <c r="M12" s="5"/>
      <c r="N12" s="5"/>
      <c r="O12" s="5"/>
      <c r="P12" s="5"/>
    </row>
    <row r="13" spans="1:16" ht="27.75" hidden="1" customHeight="1" x14ac:dyDescent="0.2">
      <c r="A13" s="223" t="s">
        <v>2037</v>
      </c>
      <c r="B13" s="389" t="s">
        <v>2038</v>
      </c>
      <c r="C13" s="390"/>
      <c r="D13" s="5"/>
      <c r="E13" s="5"/>
      <c r="F13" s="5"/>
      <c r="G13" s="5"/>
      <c r="H13" s="5"/>
      <c r="I13" s="5"/>
      <c r="J13" s="5"/>
      <c r="K13" s="5"/>
      <c r="L13" s="5"/>
      <c r="M13" s="5"/>
      <c r="N13" s="5"/>
      <c r="O13" s="5"/>
      <c r="P13" s="5"/>
    </row>
    <row r="14" spans="1:16" ht="45.75" hidden="1" customHeight="1" x14ac:dyDescent="0.2">
      <c r="A14" s="223" t="s">
        <v>2039</v>
      </c>
      <c r="B14" s="389" t="s">
        <v>2040</v>
      </c>
      <c r="C14" s="390"/>
      <c r="D14" s="5"/>
      <c r="E14" s="5"/>
      <c r="F14" s="5"/>
      <c r="G14" s="5"/>
      <c r="H14" s="5"/>
      <c r="I14" s="5"/>
      <c r="J14" s="5"/>
      <c r="K14" s="5"/>
      <c r="L14" s="5"/>
      <c r="M14" s="5"/>
      <c r="N14" s="5"/>
      <c r="O14" s="5"/>
      <c r="P14" s="5"/>
    </row>
    <row r="15" spans="1:16" ht="45.75" hidden="1" customHeight="1" x14ac:dyDescent="0.2">
      <c r="A15" s="223" t="s">
        <v>2041</v>
      </c>
      <c r="B15" s="389" t="s">
        <v>2042</v>
      </c>
      <c r="C15" s="390"/>
      <c r="D15" s="5"/>
      <c r="E15" s="5"/>
      <c r="F15" s="5"/>
      <c r="G15" s="5"/>
      <c r="H15" s="5"/>
      <c r="I15" s="5"/>
      <c r="J15" s="5"/>
      <c r="K15" s="5"/>
      <c r="L15" s="5"/>
      <c r="M15" s="5"/>
      <c r="N15" s="5"/>
      <c r="O15" s="5"/>
      <c r="P15" s="5"/>
    </row>
    <row r="16" spans="1:16" ht="51" hidden="1" customHeight="1" x14ac:dyDescent="0.2">
      <c r="A16" s="223" t="s">
        <v>2043</v>
      </c>
      <c r="B16" s="389" t="s">
        <v>2044</v>
      </c>
      <c r="C16" s="390"/>
      <c r="D16" s="5"/>
      <c r="E16" s="5"/>
      <c r="F16" s="5"/>
      <c r="G16" s="5"/>
      <c r="H16" s="5"/>
      <c r="I16" s="5"/>
      <c r="J16" s="5"/>
      <c r="K16" s="5"/>
      <c r="L16" s="5"/>
      <c r="M16" s="5"/>
      <c r="N16" s="5"/>
      <c r="O16" s="5"/>
      <c r="P16" s="5"/>
    </row>
    <row r="17" spans="1:16" ht="27.75" hidden="1" customHeight="1" x14ac:dyDescent="0.2">
      <c r="A17" s="223" t="s">
        <v>2045</v>
      </c>
      <c r="B17" s="389" t="s">
        <v>2046</v>
      </c>
      <c r="C17" s="390"/>
      <c r="D17" s="5"/>
      <c r="E17" s="5"/>
      <c r="F17" s="5"/>
      <c r="G17" s="5"/>
      <c r="H17" s="5"/>
      <c r="I17" s="5"/>
      <c r="J17" s="5"/>
      <c r="K17" s="5"/>
      <c r="L17" s="5"/>
      <c r="M17" s="5"/>
      <c r="N17" s="5"/>
      <c r="O17" s="5"/>
      <c r="P17" s="5"/>
    </row>
    <row r="18" spans="1:16" ht="27.75" hidden="1" customHeight="1" x14ac:dyDescent="0.2">
      <c r="A18" s="223" t="s">
        <v>2047</v>
      </c>
      <c r="B18" s="389" t="s">
        <v>2048</v>
      </c>
      <c r="C18" s="390"/>
      <c r="D18" s="5"/>
      <c r="E18" s="5"/>
      <c r="F18" s="5"/>
      <c r="G18" s="5"/>
      <c r="H18" s="5"/>
      <c r="I18" s="5"/>
      <c r="J18" s="5"/>
      <c r="K18" s="5"/>
      <c r="L18" s="5"/>
      <c r="M18" s="5"/>
      <c r="N18" s="5"/>
      <c r="O18" s="5"/>
      <c r="P18" s="5"/>
    </row>
    <row r="19" spans="1:16" ht="45" hidden="1" customHeight="1" x14ac:dyDescent="0.2">
      <c r="A19" s="223" t="s">
        <v>2047</v>
      </c>
      <c r="B19" s="389" t="s">
        <v>2049</v>
      </c>
      <c r="C19" s="390"/>
      <c r="D19" s="5"/>
      <c r="E19" s="5"/>
      <c r="F19" s="5"/>
      <c r="G19" s="5"/>
      <c r="H19" s="5"/>
      <c r="I19" s="5"/>
      <c r="J19" s="5"/>
      <c r="K19" s="5"/>
      <c r="L19" s="5"/>
      <c r="M19" s="5"/>
      <c r="N19" s="5"/>
      <c r="O19" s="5"/>
      <c r="P19" s="5"/>
    </row>
    <row r="20" spans="1:16" ht="45" hidden="1" customHeight="1" x14ac:dyDescent="0.2">
      <c r="A20" s="223" t="s">
        <v>2050</v>
      </c>
      <c r="B20" s="389" t="s">
        <v>2051</v>
      </c>
      <c r="C20" s="390"/>
      <c r="D20" s="5"/>
      <c r="E20" s="5"/>
      <c r="F20" s="5"/>
      <c r="G20" s="5"/>
      <c r="H20" s="5"/>
      <c r="I20" s="5"/>
      <c r="J20" s="5"/>
      <c r="K20" s="5"/>
      <c r="L20" s="5"/>
      <c r="M20" s="5"/>
      <c r="N20" s="5"/>
      <c r="O20" s="5"/>
      <c r="P20" s="5"/>
    </row>
    <row r="21" spans="1:16" ht="30" hidden="1" customHeight="1" x14ac:dyDescent="0.2">
      <c r="A21" s="223" t="s">
        <v>2052</v>
      </c>
      <c r="B21" s="389" t="s">
        <v>2053</v>
      </c>
      <c r="C21" s="390"/>
      <c r="D21" s="5"/>
      <c r="E21" s="5"/>
      <c r="F21" s="5"/>
      <c r="G21" s="5"/>
      <c r="H21" s="5"/>
      <c r="I21" s="5"/>
      <c r="J21" s="5"/>
      <c r="K21" s="5"/>
      <c r="L21" s="5"/>
      <c r="M21" s="5"/>
      <c r="N21" s="5"/>
      <c r="O21" s="5"/>
      <c r="P21" s="5"/>
    </row>
    <row r="22" spans="1:16" ht="30" hidden="1" customHeight="1" x14ac:dyDescent="0.2">
      <c r="A22" s="223" t="s">
        <v>2054</v>
      </c>
      <c r="B22" s="389" t="s">
        <v>2055</v>
      </c>
      <c r="C22" s="390"/>
      <c r="D22" s="5"/>
      <c r="E22" s="5"/>
      <c r="F22" s="5"/>
      <c r="G22" s="5"/>
      <c r="H22" s="5"/>
      <c r="I22" s="5"/>
      <c r="J22" s="5"/>
      <c r="K22" s="5"/>
      <c r="L22" s="5"/>
      <c r="M22" s="5"/>
      <c r="N22" s="5"/>
      <c r="O22" s="5"/>
      <c r="P22" s="5"/>
    </row>
    <row r="23" spans="1:16" ht="30" hidden="1" customHeight="1" x14ac:dyDescent="0.2">
      <c r="A23" s="223" t="s">
        <v>2056</v>
      </c>
      <c r="B23" s="389" t="s">
        <v>2057</v>
      </c>
      <c r="C23" s="390"/>
      <c r="D23" s="5"/>
      <c r="E23" s="5"/>
      <c r="F23" s="5"/>
      <c r="G23" s="5"/>
      <c r="H23" s="5"/>
      <c r="I23" s="5"/>
      <c r="J23" s="5"/>
      <c r="K23" s="5"/>
      <c r="L23" s="5"/>
      <c r="M23" s="5"/>
      <c r="N23" s="5"/>
      <c r="O23" s="5"/>
      <c r="P23" s="5"/>
    </row>
    <row r="24" spans="1:16" ht="30" hidden="1" customHeight="1" x14ac:dyDescent="0.2">
      <c r="A24" s="223" t="s">
        <v>2058</v>
      </c>
      <c r="B24" s="389" t="s">
        <v>2059</v>
      </c>
      <c r="C24" s="390"/>
      <c r="D24" s="5"/>
      <c r="E24" s="5"/>
      <c r="F24" s="5"/>
      <c r="G24" s="5"/>
      <c r="H24" s="5"/>
      <c r="I24" s="5"/>
      <c r="J24" s="5"/>
      <c r="K24" s="5"/>
      <c r="L24" s="5"/>
      <c r="M24" s="5"/>
      <c r="N24" s="5"/>
      <c r="O24" s="5"/>
      <c r="P24" s="5"/>
    </row>
    <row r="25" spans="1:16" ht="30" hidden="1" customHeight="1" x14ac:dyDescent="0.2">
      <c r="A25" s="223" t="s">
        <v>2060</v>
      </c>
      <c r="B25" s="389" t="s">
        <v>2061</v>
      </c>
      <c r="C25" s="390"/>
      <c r="D25" s="5"/>
      <c r="E25" s="5"/>
      <c r="F25" s="5"/>
      <c r="G25" s="5"/>
      <c r="H25" s="5"/>
      <c r="I25" s="5"/>
      <c r="J25" s="5"/>
      <c r="K25" s="5"/>
      <c r="L25" s="5"/>
      <c r="M25" s="5"/>
      <c r="N25" s="5"/>
      <c r="O25" s="5"/>
      <c r="P25" s="5"/>
    </row>
    <row r="26" spans="1:16" ht="30" hidden="1" customHeight="1" x14ac:dyDescent="0.2">
      <c r="A26" s="223" t="s">
        <v>2062</v>
      </c>
      <c r="B26" s="389" t="s">
        <v>2063</v>
      </c>
      <c r="C26" s="390"/>
      <c r="D26" s="5"/>
      <c r="E26" s="5"/>
      <c r="F26" s="5"/>
      <c r="G26" s="5"/>
      <c r="H26" s="5"/>
      <c r="I26" s="5"/>
      <c r="J26" s="5"/>
      <c r="K26" s="5"/>
      <c r="L26" s="5"/>
      <c r="M26" s="5"/>
      <c r="N26" s="5"/>
      <c r="O26" s="5"/>
      <c r="P26" s="5"/>
    </row>
    <row r="27" spans="1:16" ht="70.5" hidden="1" customHeight="1" x14ac:dyDescent="0.2">
      <c r="A27" s="223" t="s">
        <v>2064</v>
      </c>
      <c r="B27" s="389" t="s">
        <v>2065</v>
      </c>
      <c r="C27" s="390"/>
      <c r="D27" s="5"/>
      <c r="E27" s="5"/>
      <c r="F27" s="5"/>
      <c r="G27" s="5"/>
      <c r="H27" s="5"/>
      <c r="I27" s="5"/>
      <c r="J27" s="5"/>
      <c r="K27" s="5"/>
      <c r="L27" s="5"/>
      <c r="M27" s="5"/>
      <c r="N27" s="5"/>
      <c r="O27" s="5"/>
      <c r="P27" s="5"/>
    </row>
    <row r="28" spans="1:16" ht="48" hidden="1" customHeight="1" x14ac:dyDescent="0.2">
      <c r="A28" s="223" t="s">
        <v>2066</v>
      </c>
      <c r="B28" s="389" t="s">
        <v>2067</v>
      </c>
      <c r="C28" s="390"/>
      <c r="D28" s="5"/>
      <c r="E28" s="5"/>
      <c r="F28" s="5"/>
      <c r="G28" s="5"/>
      <c r="H28" s="5"/>
      <c r="I28" s="5"/>
      <c r="J28" s="5"/>
      <c r="K28" s="5"/>
      <c r="L28" s="5"/>
      <c r="M28" s="5"/>
      <c r="N28" s="5"/>
      <c r="O28" s="5"/>
      <c r="P28" s="5"/>
    </row>
    <row r="29" spans="1:16" ht="100.5" hidden="1" customHeight="1" x14ac:dyDescent="0.2">
      <c r="A29" s="223" t="s">
        <v>2068</v>
      </c>
      <c r="B29" s="389" t="s">
        <v>2069</v>
      </c>
      <c r="C29" s="390"/>
      <c r="D29" s="5"/>
      <c r="E29" s="5"/>
      <c r="F29" s="5"/>
      <c r="G29" s="5"/>
      <c r="H29" s="5"/>
      <c r="I29" s="5"/>
      <c r="J29" s="5"/>
      <c r="K29" s="5"/>
      <c r="L29" s="5"/>
      <c r="M29" s="5"/>
      <c r="N29" s="5"/>
      <c r="O29" s="5"/>
      <c r="P29" s="5"/>
    </row>
    <row r="30" spans="1:16" ht="45" hidden="1" customHeight="1" x14ac:dyDescent="0.2">
      <c r="A30" s="223" t="s">
        <v>2070</v>
      </c>
      <c r="B30" s="389" t="s">
        <v>2071</v>
      </c>
      <c r="C30" s="390"/>
      <c r="D30" s="5"/>
      <c r="E30" s="5"/>
      <c r="F30" s="5"/>
      <c r="G30" s="5"/>
      <c r="H30" s="5"/>
      <c r="I30" s="5"/>
      <c r="J30" s="5"/>
      <c r="K30" s="5"/>
      <c r="L30" s="5"/>
      <c r="M30" s="5"/>
      <c r="N30" s="5"/>
      <c r="O30" s="5"/>
      <c r="P30" s="5"/>
    </row>
    <row r="31" spans="1:16" ht="45" hidden="1" customHeight="1" x14ac:dyDescent="0.2">
      <c r="A31" s="223" t="s">
        <v>2072</v>
      </c>
      <c r="B31" s="389" t="s">
        <v>2073</v>
      </c>
      <c r="C31" s="390"/>
      <c r="D31" s="5"/>
      <c r="E31" s="5"/>
      <c r="F31" s="5"/>
      <c r="G31" s="5"/>
      <c r="H31" s="5"/>
      <c r="I31" s="5"/>
      <c r="J31" s="5"/>
      <c r="K31" s="5"/>
      <c r="L31" s="5"/>
      <c r="M31" s="5"/>
      <c r="N31" s="5"/>
      <c r="O31" s="5"/>
      <c r="P31" s="5"/>
    </row>
    <row r="32" spans="1:16" ht="45" hidden="1" customHeight="1" x14ac:dyDescent="0.2">
      <c r="A32" s="223" t="s">
        <v>2074</v>
      </c>
      <c r="B32" s="389" t="s">
        <v>2075</v>
      </c>
      <c r="C32" s="390"/>
      <c r="D32" s="5"/>
      <c r="E32" s="5"/>
      <c r="F32" s="5"/>
      <c r="G32" s="5"/>
      <c r="H32" s="5"/>
      <c r="I32" s="5"/>
      <c r="J32" s="5"/>
      <c r="K32" s="5"/>
      <c r="L32" s="5"/>
      <c r="M32" s="5"/>
      <c r="N32" s="5"/>
      <c r="O32" s="5"/>
      <c r="P32" s="5"/>
    </row>
    <row r="33" spans="1:16" ht="72" hidden="1" customHeight="1" x14ac:dyDescent="0.2">
      <c r="A33" s="223" t="s">
        <v>2076</v>
      </c>
      <c r="B33" s="389" t="s">
        <v>2077</v>
      </c>
      <c r="C33" s="390"/>
      <c r="D33" s="5"/>
      <c r="E33" s="5"/>
      <c r="F33" s="5"/>
      <c r="G33" s="5"/>
      <c r="H33" s="5"/>
      <c r="I33" s="5"/>
      <c r="J33" s="5"/>
      <c r="K33" s="5"/>
      <c r="L33" s="5"/>
      <c r="M33" s="5"/>
      <c r="N33" s="5"/>
      <c r="O33" s="5"/>
      <c r="P33" s="5"/>
    </row>
    <row r="34" spans="1:16" ht="79.5" hidden="1" customHeight="1" x14ac:dyDescent="0.2">
      <c r="A34" s="223" t="s">
        <v>2078</v>
      </c>
      <c r="B34" s="389" t="s">
        <v>2079</v>
      </c>
      <c r="C34" s="390"/>
      <c r="D34" s="5"/>
      <c r="E34" s="5"/>
      <c r="F34" s="5"/>
      <c r="G34" s="5"/>
      <c r="H34" s="5"/>
      <c r="I34" s="5"/>
      <c r="J34" s="5"/>
      <c r="K34" s="5"/>
      <c r="L34" s="5"/>
      <c r="M34" s="5"/>
      <c r="N34" s="5"/>
      <c r="O34" s="5"/>
      <c r="P34" s="5"/>
    </row>
    <row r="35" spans="1:16" ht="70.5" hidden="1" customHeight="1" x14ac:dyDescent="0.2">
      <c r="A35" s="223" t="s">
        <v>2080</v>
      </c>
      <c r="B35" s="389" t="s">
        <v>2081</v>
      </c>
      <c r="C35" s="390"/>
      <c r="D35" s="5"/>
      <c r="E35" s="5"/>
      <c r="F35" s="5"/>
      <c r="G35" s="5"/>
      <c r="H35" s="5"/>
      <c r="I35" s="5"/>
      <c r="J35" s="5"/>
      <c r="K35" s="5"/>
      <c r="L35" s="5"/>
      <c r="M35" s="5"/>
      <c r="N35" s="5"/>
      <c r="O35" s="5"/>
      <c r="P35" s="5"/>
    </row>
    <row r="36" spans="1:16" ht="45.75" hidden="1" customHeight="1" x14ac:dyDescent="0.2">
      <c r="A36" s="223" t="s">
        <v>2082</v>
      </c>
      <c r="B36" s="389" t="s">
        <v>2083</v>
      </c>
      <c r="C36" s="390"/>
      <c r="D36" s="5"/>
      <c r="E36" s="5"/>
      <c r="F36" s="5"/>
      <c r="G36" s="5"/>
      <c r="H36" s="5"/>
      <c r="I36" s="5"/>
      <c r="J36" s="5"/>
      <c r="K36" s="5"/>
      <c r="L36" s="5"/>
      <c r="M36" s="5"/>
      <c r="N36" s="5"/>
      <c r="O36" s="5"/>
      <c r="P36" s="5"/>
    </row>
    <row r="37" spans="1:16" ht="54.75" hidden="1" customHeight="1" x14ac:dyDescent="0.2">
      <c r="A37" s="223" t="s">
        <v>2084</v>
      </c>
      <c r="B37" s="389" t="s">
        <v>2085</v>
      </c>
      <c r="C37" s="390"/>
      <c r="D37" s="5"/>
      <c r="E37" s="5"/>
      <c r="F37" s="5"/>
      <c r="G37" s="5"/>
      <c r="H37" s="5"/>
      <c r="I37" s="5"/>
      <c r="J37" s="5"/>
      <c r="K37" s="5"/>
      <c r="L37" s="5"/>
      <c r="M37" s="5"/>
      <c r="N37" s="5"/>
      <c r="O37" s="5"/>
      <c r="P37" s="5"/>
    </row>
    <row r="38" spans="1:16" ht="37.5" hidden="1" customHeight="1" x14ac:dyDescent="0.2">
      <c r="A38" s="223" t="s">
        <v>2086</v>
      </c>
      <c r="B38" s="389" t="s">
        <v>2087</v>
      </c>
      <c r="C38" s="390"/>
      <c r="D38" s="5"/>
      <c r="E38" s="5"/>
      <c r="F38" s="5"/>
      <c r="G38" s="5"/>
      <c r="H38" s="5"/>
      <c r="I38" s="5"/>
      <c r="J38" s="5"/>
      <c r="K38" s="5"/>
      <c r="L38" s="5"/>
      <c r="M38" s="5"/>
      <c r="N38" s="5"/>
      <c r="O38" s="5"/>
      <c r="P38" s="5"/>
    </row>
    <row r="39" spans="1:16" ht="61.5" hidden="1" customHeight="1" x14ac:dyDescent="0.2">
      <c r="A39" s="223" t="s">
        <v>2088</v>
      </c>
      <c r="B39" s="389" t="s">
        <v>2089</v>
      </c>
      <c r="C39" s="390"/>
      <c r="D39" s="5"/>
      <c r="E39" s="5"/>
      <c r="F39" s="5"/>
      <c r="G39" s="5"/>
      <c r="H39" s="5"/>
      <c r="I39" s="5"/>
      <c r="J39" s="5"/>
      <c r="K39" s="5"/>
      <c r="L39" s="5"/>
      <c r="M39" s="5"/>
      <c r="N39" s="5"/>
      <c r="O39" s="5"/>
      <c r="P39" s="5"/>
    </row>
    <row r="40" spans="1:16" ht="53.25" hidden="1" customHeight="1" x14ac:dyDescent="0.2">
      <c r="A40" s="223" t="s">
        <v>2090</v>
      </c>
      <c r="B40" s="389" t="s">
        <v>2091</v>
      </c>
      <c r="C40" s="390"/>
      <c r="D40" s="5"/>
      <c r="E40" s="5"/>
      <c r="F40" s="5"/>
      <c r="G40" s="5"/>
      <c r="H40" s="5"/>
      <c r="I40" s="5"/>
      <c r="J40" s="5"/>
      <c r="K40" s="5"/>
      <c r="L40" s="5"/>
      <c r="M40" s="5"/>
      <c r="N40" s="5"/>
      <c r="O40" s="5"/>
      <c r="P40" s="5"/>
    </row>
    <row r="41" spans="1:16" ht="73.5" hidden="1" customHeight="1" x14ac:dyDescent="0.2">
      <c r="A41" s="223" t="s">
        <v>2092</v>
      </c>
      <c r="B41" s="389" t="s">
        <v>2093</v>
      </c>
      <c r="C41" s="390"/>
      <c r="D41" s="5"/>
      <c r="E41" s="5"/>
      <c r="F41" s="5"/>
      <c r="G41" s="5"/>
      <c r="H41" s="5"/>
      <c r="I41" s="5"/>
      <c r="J41" s="5"/>
      <c r="K41" s="5"/>
      <c r="L41" s="5"/>
      <c r="M41" s="5"/>
      <c r="N41" s="5"/>
      <c r="O41" s="5"/>
      <c r="P41" s="5"/>
    </row>
    <row r="42" spans="1:16" ht="57.75" hidden="1" customHeight="1" x14ac:dyDescent="0.2">
      <c r="A42" s="223" t="s">
        <v>2094</v>
      </c>
      <c r="B42" s="389" t="s">
        <v>2095</v>
      </c>
      <c r="C42" s="390"/>
      <c r="D42" s="5"/>
      <c r="E42" s="5"/>
      <c r="F42" s="5"/>
      <c r="G42" s="5"/>
      <c r="H42" s="5"/>
      <c r="I42" s="5"/>
      <c r="J42" s="5"/>
      <c r="K42" s="5"/>
      <c r="L42" s="5"/>
      <c r="M42" s="5"/>
      <c r="N42" s="5"/>
      <c r="O42" s="5"/>
      <c r="P42" s="5"/>
    </row>
    <row r="43" spans="1:16" ht="84" hidden="1" customHeight="1" x14ac:dyDescent="0.2">
      <c r="A43" s="223" t="s">
        <v>2096</v>
      </c>
      <c r="B43" s="389" t="s">
        <v>2097</v>
      </c>
      <c r="C43" s="390"/>
      <c r="D43" s="5"/>
      <c r="E43" s="5"/>
      <c r="F43" s="5"/>
      <c r="G43" s="5"/>
      <c r="H43" s="5"/>
      <c r="I43" s="5"/>
      <c r="J43" s="5"/>
      <c r="K43" s="5"/>
      <c r="L43" s="5"/>
      <c r="M43" s="5"/>
      <c r="N43" s="5"/>
      <c r="O43" s="5"/>
      <c r="P43" s="5"/>
    </row>
    <row r="44" spans="1:16" ht="48" hidden="1" customHeight="1" x14ac:dyDescent="0.2">
      <c r="A44" s="223" t="s">
        <v>2098</v>
      </c>
      <c r="B44" s="389" t="s">
        <v>2099</v>
      </c>
      <c r="C44" s="390"/>
      <c r="D44" s="5"/>
      <c r="E44" s="5"/>
      <c r="F44" s="5"/>
      <c r="G44" s="5"/>
      <c r="H44" s="5"/>
      <c r="I44" s="5"/>
      <c r="J44" s="5"/>
      <c r="K44" s="5"/>
      <c r="L44" s="5"/>
      <c r="M44" s="5"/>
      <c r="N44" s="5"/>
      <c r="O44" s="5"/>
      <c r="P44" s="5"/>
    </row>
    <row r="45" spans="1:16" ht="57" hidden="1" customHeight="1" x14ac:dyDescent="0.2">
      <c r="A45" s="223" t="s">
        <v>2100</v>
      </c>
      <c r="B45" s="389" t="s">
        <v>2101</v>
      </c>
      <c r="C45" s="390"/>
      <c r="D45" s="5"/>
      <c r="E45" s="5"/>
      <c r="F45" s="5"/>
      <c r="G45" s="5"/>
      <c r="H45" s="5"/>
      <c r="I45" s="5"/>
      <c r="J45" s="5"/>
      <c r="K45" s="5"/>
      <c r="L45" s="5"/>
      <c r="M45" s="5"/>
      <c r="N45" s="5"/>
      <c r="O45" s="5"/>
      <c r="P45" s="5"/>
    </row>
    <row r="46" spans="1:16" ht="73.5" hidden="1" customHeight="1" x14ac:dyDescent="0.2">
      <c r="A46" s="223" t="s">
        <v>2102</v>
      </c>
      <c r="B46" s="394" t="s">
        <v>2103</v>
      </c>
      <c r="C46" s="390"/>
      <c r="D46" s="5"/>
      <c r="E46" s="5"/>
      <c r="F46" s="5"/>
      <c r="G46" s="5"/>
      <c r="H46" s="5"/>
      <c r="I46" s="5"/>
      <c r="J46" s="5"/>
      <c r="K46" s="5"/>
      <c r="L46" s="5"/>
      <c r="M46" s="5"/>
      <c r="N46" s="5"/>
      <c r="O46" s="5"/>
      <c r="P46" s="5"/>
    </row>
    <row r="47" spans="1:16" ht="66" hidden="1" customHeight="1" x14ac:dyDescent="0.2">
      <c r="A47" s="39" t="s">
        <v>2104</v>
      </c>
      <c r="B47" s="395" t="s">
        <v>2105</v>
      </c>
      <c r="C47" s="395"/>
      <c r="D47" s="5"/>
      <c r="E47" s="5"/>
      <c r="F47" s="5"/>
      <c r="G47" s="5"/>
      <c r="H47" s="5"/>
      <c r="I47" s="5"/>
      <c r="J47" s="5"/>
      <c r="K47" s="5"/>
      <c r="L47" s="5"/>
      <c r="M47" s="5"/>
      <c r="N47" s="5"/>
      <c r="O47" s="5"/>
      <c r="P47" s="5"/>
    </row>
    <row r="48" spans="1:16" ht="123.75" customHeight="1" x14ac:dyDescent="0.2">
      <c r="A48" s="202" t="s">
        <v>2106</v>
      </c>
      <c r="B48" s="393" t="s">
        <v>2107</v>
      </c>
      <c r="C48" s="392"/>
      <c r="D48" s="5"/>
      <c r="E48" s="5"/>
      <c r="F48" s="5"/>
      <c r="G48" s="5"/>
      <c r="H48" s="5"/>
      <c r="I48" s="5"/>
      <c r="J48" s="5"/>
      <c r="K48" s="5"/>
      <c r="L48" s="5"/>
      <c r="M48" s="5"/>
      <c r="N48" s="5"/>
      <c r="O48" s="5"/>
      <c r="P48" s="5"/>
    </row>
    <row r="49" spans="1:16" ht="34.5" customHeight="1" x14ac:dyDescent="0.2">
      <c r="A49" s="202" t="s">
        <v>2108</v>
      </c>
      <c r="B49" s="391" t="s">
        <v>2109</v>
      </c>
      <c r="C49" s="392"/>
      <c r="D49" s="5"/>
      <c r="E49" s="5"/>
      <c r="F49" s="5"/>
      <c r="G49" s="5"/>
      <c r="H49" s="5"/>
      <c r="I49" s="5"/>
      <c r="J49" s="5"/>
      <c r="K49" s="5"/>
      <c r="L49" s="5"/>
      <c r="M49" s="5"/>
      <c r="N49" s="5"/>
      <c r="O49" s="5"/>
      <c r="P49" s="5"/>
    </row>
    <row r="50" spans="1:16" ht="34.5" customHeight="1" x14ac:dyDescent="0.2">
      <c r="A50" s="202" t="s">
        <v>2110</v>
      </c>
      <c r="B50" s="391" t="s">
        <v>2111</v>
      </c>
      <c r="C50" s="392"/>
      <c r="D50" s="5"/>
      <c r="E50" s="5"/>
      <c r="F50" s="5"/>
      <c r="G50" s="5"/>
      <c r="H50" s="5"/>
      <c r="I50" s="5"/>
      <c r="J50" s="5"/>
      <c r="K50" s="5"/>
      <c r="L50" s="5"/>
      <c r="M50" s="5"/>
      <c r="N50" s="5"/>
      <c r="O50" s="5"/>
      <c r="P50" s="5"/>
    </row>
    <row r="51" spans="1:16" ht="31.5" customHeight="1" x14ac:dyDescent="0.2">
      <c r="A51" s="224" t="s">
        <v>2112</v>
      </c>
      <c r="B51" s="389" t="s">
        <v>2113</v>
      </c>
      <c r="C51" s="390"/>
      <c r="D51" s="5"/>
      <c r="E51" s="5"/>
      <c r="F51" s="5"/>
      <c r="G51" s="5"/>
      <c r="H51" s="5"/>
      <c r="I51" s="5"/>
      <c r="J51" s="5"/>
      <c r="K51" s="5"/>
      <c r="L51" s="5"/>
      <c r="M51" s="5"/>
      <c r="N51" s="5"/>
      <c r="O51" s="5"/>
      <c r="P51" s="5"/>
    </row>
    <row r="52" spans="1:16" ht="31.5" customHeight="1" x14ac:dyDescent="0.2">
      <c r="A52" s="224" t="s">
        <v>2114</v>
      </c>
      <c r="B52" s="389" t="s">
        <v>2115</v>
      </c>
      <c r="C52" s="390"/>
      <c r="D52" s="5"/>
      <c r="E52" s="5"/>
      <c r="F52" s="5"/>
      <c r="G52" s="5"/>
      <c r="H52" s="5"/>
      <c r="I52" s="5"/>
      <c r="J52" s="5"/>
      <c r="K52" s="5"/>
      <c r="L52" s="5"/>
      <c r="M52" s="5"/>
      <c r="N52" s="5"/>
      <c r="O52" s="5"/>
      <c r="P52" s="5"/>
    </row>
    <row r="53" spans="1:16" ht="31.5" customHeight="1" x14ac:dyDescent="0.2">
      <c r="A53" s="224" t="s">
        <v>2116</v>
      </c>
      <c r="B53" s="396" t="s">
        <v>2117</v>
      </c>
      <c r="C53" s="397"/>
      <c r="D53" s="5"/>
      <c r="E53" s="5"/>
      <c r="F53" s="5"/>
      <c r="G53" s="5"/>
      <c r="H53" s="5"/>
      <c r="I53" s="5"/>
      <c r="J53" s="5"/>
      <c r="K53" s="5"/>
      <c r="L53" s="5"/>
      <c r="M53" s="5"/>
      <c r="N53" s="5"/>
      <c r="O53" s="5"/>
      <c r="P53" s="5"/>
    </row>
    <row r="54" spans="1:16" ht="31.5" customHeight="1" x14ac:dyDescent="0.2">
      <c r="A54" s="224" t="s">
        <v>2118</v>
      </c>
      <c r="B54" s="396" t="s">
        <v>2119</v>
      </c>
      <c r="C54" s="397"/>
      <c r="D54" s="5"/>
      <c r="E54" s="5"/>
      <c r="F54" s="5"/>
      <c r="G54" s="5"/>
      <c r="H54" s="5"/>
      <c r="I54" s="5"/>
      <c r="J54" s="5"/>
      <c r="K54" s="5"/>
      <c r="L54" s="5"/>
      <c r="M54" s="5"/>
      <c r="N54" s="5"/>
      <c r="O54" s="5"/>
      <c r="P54" s="5"/>
    </row>
    <row r="55" spans="1:16" ht="54.6" customHeight="1" x14ac:dyDescent="0.2">
      <c r="A55" s="224" t="s">
        <v>2120</v>
      </c>
      <c r="B55" s="396" t="s">
        <v>2121</v>
      </c>
      <c r="C55" s="397"/>
      <c r="D55" s="5"/>
      <c r="E55" s="5"/>
      <c r="F55" s="5"/>
      <c r="G55" s="5"/>
      <c r="H55" s="5"/>
      <c r="I55" s="5"/>
      <c r="J55" s="5"/>
      <c r="K55" s="5"/>
      <c r="L55" s="5"/>
      <c r="M55" s="5"/>
      <c r="N55" s="5"/>
      <c r="O55" s="5"/>
      <c r="P55" s="5"/>
    </row>
    <row r="56" spans="1:16" ht="54.6" customHeight="1" x14ac:dyDescent="0.2">
      <c r="A56" s="224" t="s">
        <v>2122</v>
      </c>
      <c r="B56" s="396" t="s">
        <v>2123</v>
      </c>
      <c r="C56" s="397"/>
      <c r="D56" s="5"/>
      <c r="E56" s="5"/>
      <c r="F56" s="5"/>
      <c r="G56" s="5"/>
      <c r="H56" s="5"/>
      <c r="I56" s="5"/>
      <c r="J56" s="5"/>
      <c r="K56" s="5"/>
      <c r="L56" s="5"/>
      <c r="M56" s="5"/>
      <c r="N56" s="5"/>
      <c r="O56" s="5"/>
      <c r="P56" s="5"/>
    </row>
    <row r="57" spans="1:16" ht="54" customHeight="1" x14ac:dyDescent="0.2">
      <c r="A57" s="224" t="s">
        <v>2124</v>
      </c>
      <c r="B57" s="396" t="s">
        <v>2125</v>
      </c>
      <c r="C57" s="397"/>
      <c r="D57" s="5"/>
      <c r="E57" s="5"/>
      <c r="F57" s="5"/>
      <c r="G57" s="5"/>
      <c r="H57" s="5"/>
      <c r="I57" s="5"/>
      <c r="J57" s="5"/>
      <c r="K57" s="5"/>
      <c r="L57" s="5"/>
      <c r="M57" s="5"/>
      <c r="N57" s="5"/>
      <c r="O57" s="5"/>
      <c r="P57" s="5"/>
    </row>
    <row r="58" spans="1:16" ht="31.15" customHeight="1" x14ac:dyDescent="0.2">
      <c r="A58" s="270" t="s">
        <v>2126</v>
      </c>
      <c r="B58" s="387" t="s">
        <v>2127</v>
      </c>
      <c r="C58" s="388"/>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Sklobić</cp:lastModifiedBy>
  <cp:lastPrinted>2026-02-02T08:10:17Z</cp:lastPrinted>
  <dcterms:created xsi:type="dcterms:W3CDTF">2022-04-01T05:14:30Z</dcterms:created>
  <dcterms:modified xsi:type="dcterms:W3CDTF">2026-02-02T08:10:48Z</dcterms:modified>
</cp:coreProperties>
</file>